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6FB695C-4A32-4A19-B619-07D532074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Ф" sheetId="2" r:id="rId1"/>
    <sheet name="Лист1" sheetId="1" r:id="rId2"/>
  </sheets>
  <definedNames>
    <definedName name="_xlnm._FilterDatabase" localSheetId="0" hidden="1">'1Ф'!$A$21:$AC$52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" l="1"/>
  <c r="AB23" i="2"/>
  <c r="R23" i="2"/>
  <c r="R33" i="2"/>
  <c r="AB24" i="2"/>
  <c r="AA24" i="2"/>
  <c r="Z24" i="2"/>
  <c r="Y24" i="2"/>
  <c r="X24" i="2"/>
  <c r="W24" i="2"/>
  <c r="V24" i="2"/>
  <c r="U24" i="2"/>
  <c r="AA23" i="2"/>
  <c r="Z23" i="2"/>
  <c r="Y23" i="2"/>
  <c r="X23" i="2"/>
  <c r="W23" i="2"/>
  <c r="V23" i="2"/>
  <c r="U23" i="2"/>
  <c r="AA22" i="2"/>
  <c r="AA21" i="2" s="1"/>
  <c r="Y22" i="2"/>
  <c r="X22" i="2"/>
  <c r="W22" i="2"/>
  <c r="W21" i="2" s="1"/>
  <c r="V22" i="2"/>
  <c r="V21" i="2" s="1"/>
  <c r="U22" i="2"/>
  <c r="U21" i="2" s="1"/>
  <c r="Y21" i="2"/>
  <c r="X21" i="2"/>
  <c r="S24" i="2"/>
  <c r="S23" i="2"/>
  <c r="S22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D23" i="2"/>
  <c r="T25" i="2"/>
  <c r="T31" i="2" l="1"/>
  <c r="Z31" i="2"/>
  <c r="AB31" i="2"/>
  <c r="D32" i="2"/>
  <c r="D31" i="2" s="1"/>
  <c r="G31" i="2" s="1"/>
  <c r="E32" i="2"/>
  <c r="E31" i="2" s="1"/>
  <c r="F32" i="2"/>
  <c r="T32" i="2"/>
  <c r="U32" i="2"/>
  <c r="U31" i="2" s="1"/>
  <c r="V32" i="2"/>
  <c r="V31" i="2" s="1"/>
  <c r="W32" i="2"/>
  <c r="W31" i="2" s="1"/>
  <c r="X32" i="2"/>
  <c r="X31" i="2" s="1"/>
  <c r="Z32" i="2"/>
  <c r="AB32" i="2"/>
  <c r="G28" i="2"/>
  <c r="G23" i="2" s="1"/>
  <c r="P23" i="2"/>
  <c r="O23" i="2"/>
  <c r="O22" i="2" s="1"/>
  <c r="O21" i="2" s="1"/>
  <c r="N23" i="2"/>
  <c r="N22" i="2" s="1"/>
  <c r="N21" i="2" s="1"/>
  <c r="M23" i="2"/>
  <c r="P22" i="2"/>
  <c r="P21" i="2" s="1"/>
  <c r="I23" i="2"/>
  <c r="J23" i="2"/>
  <c r="K23" i="2"/>
  <c r="H23" i="2"/>
  <c r="H22" i="2" s="1"/>
  <c r="F29" i="2"/>
  <c r="F23" i="2" s="1"/>
  <c r="F22" i="2" s="1"/>
  <c r="E23" i="2"/>
  <c r="M33" i="2"/>
  <c r="T26" i="2"/>
  <c r="Z26" i="2"/>
  <c r="AB26" i="2"/>
  <c r="R29" i="2"/>
  <c r="AB52" i="2"/>
  <c r="AA52" i="2"/>
  <c r="AB51" i="2"/>
  <c r="AA51" i="2"/>
  <c r="AB50" i="2"/>
  <c r="AA50" i="2"/>
  <c r="Z50" i="2"/>
  <c r="Y50" i="2"/>
  <c r="T50" i="2"/>
  <c r="AB49" i="2"/>
  <c r="AA49" i="2"/>
  <c r="Z49" i="2"/>
  <c r="Y49" i="2"/>
  <c r="T49" i="2"/>
  <c r="AB48" i="2"/>
  <c r="AA48" i="2"/>
  <c r="Z48" i="2"/>
  <c r="Y48" i="2"/>
  <c r="T48" i="2"/>
  <c r="AB47" i="2"/>
  <c r="Z47" i="2"/>
  <c r="Y47" i="2"/>
  <c r="T47" i="2"/>
  <c r="AB46" i="2"/>
  <c r="AA46" i="2"/>
  <c r="Z46" i="2"/>
  <c r="Y46" i="2"/>
  <c r="T46" i="2"/>
  <c r="X45" i="2"/>
  <c r="W45" i="2"/>
  <c r="V45" i="2"/>
  <c r="U45" i="2"/>
  <c r="AB45" i="2"/>
  <c r="E45" i="2"/>
  <c r="AB44" i="2"/>
  <c r="AB22" i="2" s="1"/>
  <c r="AB21" i="2" s="1"/>
  <c r="Z44" i="2"/>
  <c r="Z22" i="2" s="1"/>
  <c r="Z21" i="2" s="1"/>
  <c r="T44" i="2"/>
  <c r="AB42" i="2"/>
  <c r="Z42" i="2"/>
  <c r="T42" i="2"/>
  <c r="AB41" i="2"/>
  <c r="Z41" i="2"/>
  <c r="T41" i="2"/>
  <c r="AB40" i="2"/>
  <c r="Z40" i="2"/>
  <c r="T40" i="2"/>
  <c r="AB39" i="2"/>
  <c r="AA39" i="2"/>
  <c r="Z39" i="2"/>
  <c r="Y39" i="2"/>
  <c r="T39" i="2"/>
  <c r="AB38" i="2"/>
  <c r="AA38" i="2"/>
  <c r="Z38" i="2"/>
  <c r="Y38" i="2"/>
  <c r="T38" i="2"/>
  <c r="AB37" i="2"/>
  <c r="AA37" i="2"/>
  <c r="Z37" i="2"/>
  <c r="Y37" i="2"/>
  <c r="T37" i="2"/>
  <c r="X36" i="2"/>
  <c r="X35" i="2" s="1"/>
  <c r="W36" i="2"/>
  <c r="W35" i="2" s="1"/>
  <c r="V36" i="2"/>
  <c r="V35" i="2" s="1"/>
  <c r="U36" i="2"/>
  <c r="U35" i="2" s="1"/>
  <c r="Z36" i="2"/>
  <c r="T35" i="2"/>
  <c r="E36" i="2"/>
  <c r="E35" i="2" s="1"/>
  <c r="AB34" i="2"/>
  <c r="Z34" i="2"/>
  <c r="T34" i="2"/>
  <c r="AB33" i="2"/>
  <c r="AA33" i="2"/>
  <c r="AA32" i="2" s="1"/>
  <c r="AA31" i="2" s="1"/>
  <c r="Z29" i="2"/>
  <c r="Y29" i="2"/>
  <c r="Q29" i="2"/>
  <c r="Q23" i="2" s="1"/>
  <c r="Q22" i="2" s="1"/>
  <c r="Q21" i="2" s="1"/>
  <c r="L29" i="2"/>
  <c r="L23" i="2" s="1"/>
  <c r="X28" i="2"/>
  <c r="X27" i="2" s="1"/>
  <c r="W28" i="2"/>
  <c r="W27" i="2" s="1"/>
  <c r="V28" i="2"/>
  <c r="V27" i="2" s="1"/>
  <c r="U28" i="2"/>
  <c r="U27" i="2" s="1"/>
  <c r="Z27" i="2"/>
  <c r="F20" i="2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AB20" i="2" s="1"/>
  <c r="AC20" i="2" s="1"/>
  <c r="B20" i="2"/>
  <c r="C20" i="2" s="1"/>
  <c r="G32" i="2" l="1"/>
  <c r="M22" i="2"/>
  <c r="M21" i="2" s="1"/>
  <c r="H21" i="2"/>
  <c r="Z28" i="2"/>
  <c r="I22" i="2"/>
  <c r="I21" i="2" s="1"/>
  <c r="W30" i="2"/>
  <c r="D30" i="2"/>
  <c r="G30" i="2" s="1"/>
  <c r="AA36" i="2"/>
  <c r="AA35" i="2" s="1"/>
  <c r="U30" i="2"/>
  <c r="X30" i="2"/>
  <c r="V30" i="2"/>
  <c r="E30" i="2"/>
  <c r="E22" i="2" s="1"/>
  <c r="E21" i="2" s="1"/>
  <c r="R32" i="2"/>
  <c r="R31" i="2" s="1"/>
  <c r="AB35" i="2"/>
  <c r="Y51" i="2"/>
  <c r="Y28" i="2"/>
  <c r="Y27" i="2" s="1"/>
  <c r="T36" i="2"/>
  <c r="AA29" i="2"/>
  <c r="S29" i="2" s="1"/>
  <c r="T29" i="2" s="1"/>
  <c r="K33" i="2"/>
  <c r="K22" i="2" s="1"/>
  <c r="AB36" i="2"/>
  <c r="AA47" i="2"/>
  <c r="AA45" i="2" s="1"/>
  <c r="Y36" i="2"/>
  <c r="Y35" i="2" s="1"/>
  <c r="Z35" i="2"/>
  <c r="AA30" i="2" l="1"/>
  <c r="D21" i="2"/>
  <c r="AB30" i="2"/>
  <c r="J22" i="2"/>
  <c r="J21" i="2" s="1"/>
  <c r="F21" i="2"/>
  <c r="AB29" i="2"/>
  <c r="AA28" i="2"/>
  <c r="AA27" i="2" s="1"/>
  <c r="T51" i="2"/>
  <c r="R30" i="2"/>
  <c r="Y52" i="2"/>
  <c r="T52" i="2" s="1"/>
  <c r="Z51" i="2"/>
  <c r="Y33" i="2"/>
  <c r="Y32" i="2" s="1"/>
  <c r="Y31" i="2" s="1"/>
  <c r="S28" i="2"/>
  <c r="G22" i="2"/>
  <c r="G21" i="2" s="1"/>
  <c r="T45" i="2" l="1"/>
  <c r="AB28" i="2"/>
  <c r="R22" i="2"/>
  <c r="R21" i="2" s="1"/>
  <c r="S33" i="2"/>
  <c r="S32" i="2" s="1"/>
  <c r="S31" i="2" s="1"/>
  <c r="Y30" i="2"/>
  <c r="AB27" i="2"/>
  <c r="Z33" i="2"/>
  <c r="Y45" i="2"/>
  <c r="Z45" i="2" s="1"/>
  <c r="S27" i="2"/>
  <c r="T27" i="2" s="1"/>
  <c r="T28" i="2"/>
  <c r="Z52" i="2"/>
  <c r="T24" i="2" l="1"/>
  <c r="L22" i="2"/>
  <c r="T33" i="2"/>
  <c r="T23" i="2" l="1"/>
  <c r="Z30" i="2"/>
  <c r="L21" i="2"/>
  <c r="S30" i="2" l="1"/>
  <c r="K21" i="2"/>
  <c r="T30" i="2" l="1"/>
  <c r="S21" i="2" l="1"/>
  <c r="T21" i="2" s="1"/>
  <c r="T22" i="2"/>
</calcChain>
</file>

<file path=xl/sharedStrings.xml><?xml version="1.0" encoding="utf-8"?>
<sst xmlns="http://schemas.openxmlformats.org/spreadsheetml/2006/main" count="189" uniqueCount="100">
  <si>
    <t>Приложение  № 1</t>
  </si>
  <si>
    <t>к приказу Минэнерго России</t>
  </si>
  <si>
    <t>от « 25 » апреля 2018 г. № 320</t>
  </si>
  <si>
    <t xml:space="preserve">Форма 1. Отчет об исполнении плана финансирования капитальных вложений по источникам финансирования инвестиционных проектов инвестиционной программы </t>
  </si>
  <si>
    <t>Отчет о реализации инвестиционной программы Непубличное Акционерное Общество "Региональная энергетичсекая компания"</t>
  </si>
  <si>
    <t xml:space="preserve">                          полное наименование субъекта электроэнергетики</t>
  </si>
  <si>
    <t xml:space="preserve">                                                                                                  </t>
  </si>
  <si>
    <t>реквизиты решения органа исполнительной власти, утвердившего инвестиционную программу</t>
  </si>
  <si>
    <t>Номер группы инвестиционных проектов</t>
  </si>
  <si>
    <t xml:space="preserve"> Наименование инвестиционного проекта (группы инвестиционных проектов)</t>
  </si>
  <si>
    <t>Идентификатор инвестиционного проекта</t>
  </si>
  <si>
    <t xml:space="preserve">Оценка полной стоимости инвестиционного проекта в прогнозных ценах соответствующих лет, млн. рублей 
(с НДС) </t>
  </si>
  <si>
    <t>Оценка полной стоимости инвестиционного проекта в соответствии с укрупненными нормативами цены типовых технологических решений капитального строительства объектов электроэнергетики, млн. рублей (с НДС)</t>
  </si>
  <si>
    <t>Финансирование капитальных вложений, млн. рублей (с НДС)</t>
  </si>
  <si>
    <t>Отклонение от плана финансирования по итогам отчетного периода</t>
  </si>
  <si>
    <t>Причины отклонений</t>
  </si>
  <si>
    <t>План</t>
  </si>
  <si>
    <t>Факт</t>
  </si>
  <si>
    <t>Общий объем финансирования, в том числе за счет:</t>
  </si>
  <si>
    <t>федерального бюджета</t>
  </si>
  <si>
    <t>бюджетов субъектов Российской Федерации и муниципальных образований</t>
  </si>
  <si>
    <t>средств, полученных от оказания услуг, реализации товаров по регулируемым государством ценам (тарифам)</t>
  </si>
  <si>
    <t>иных источников финансирования</t>
  </si>
  <si>
    <t>млн. рублей
 (с НДС)</t>
  </si>
  <si>
    <t>%</t>
  </si>
  <si>
    <t>0</t>
  </si>
  <si>
    <t>ВСЕГО по инвестиционной программе, в том числе:</t>
  </si>
  <si>
    <t>Г</t>
  </si>
  <si>
    <t>нд</t>
  </si>
  <si>
    <t>1</t>
  </si>
  <si>
    <t>Калининградская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</si>
  <si>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</si>
  <si>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</si>
  <si>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</si>
  <si>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</si>
  <si>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</si>
  <si>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</si>
  <si>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1.1.3.2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</si>
  <si>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</si>
  <si>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</si>
  <si>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</si>
  <si>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</si>
  <si>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</si>
  <si>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Строительство ПС 110 кВ Захаровская</t>
  </si>
  <si>
    <t>L 01-21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</si>
  <si>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</si>
  <si>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</si>
  <si>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</si>
  <si>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</si>
  <si>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1.2.1.1</t>
  </si>
  <si>
    <t>Реконструкция трансформаторных и иных подстанций, всего, в том числе:</t>
  </si>
  <si>
    <t>J 09-19</t>
  </si>
  <si>
    <t>1.2.1.2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</si>
  <si>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</si>
  <si>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</si>
  <si>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</si>
  <si>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</si>
  <si>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</si>
  <si>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</si>
  <si>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</si>
  <si>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</si>
  <si>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</si>
  <si>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</si>
  <si>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</si>
  <si>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1.4</t>
  </si>
  <si>
    <t>Прочее новое строительство объектов электросетевого хозяйства, всего, в том числе:</t>
  </si>
  <si>
    <t>1.6</t>
  </si>
  <si>
    <t>Прочие инвестиционные проекты, всего, в том числе:</t>
  </si>
  <si>
    <t>J 20-19</t>
  </si>
  <si>
    <t>Автомобиль фургон цельнометаллический, 7 мест, колесная формула 4х4</t>
  </si>
  <si>
    <t>Реконструкция офисного здания</t>
  </si>
  <si>
    <t>Создание систем телемеханики и связи нижнего уровня по объектам электросетевого хозяйства</t>
  </si>
  <si>
    <t>J 23-19</t>
  </si>
  <si>
    <t>Замена узлов учета на ОЭСХ с целью возможности передачи в АИСКУЭ (173 узла учета)</t>
  </si>
  <si>
    <t>J 21-19</t>
  </si>
  <si>
    <t>J 22-19</t>
  </si>
  <si>
    <t>Примечание:  Словосочетания вида «год N», «год (N-1)», «год (N+1)» в различных падежах заменяются указанием года (четыре цифры и слово «год» в соответствующем падеже), который определяется как отчетный год плюс или минус количество лет, равных числу, указанному в словосочетании соответственно после знака «+» или «-».</t>
  </si>
  <si>
    <t>отклонений нет</t>
  </si>
  <si>
    <t xml:space="preserve">Остаток финансирования капитальных вложений на 01.01.2025 года в прогнозных ценах соответствующих лет, млн. рублей (с НДС) </t>
  </si>
  <si>
    <t>Год раскрытия информации: 2026 год</t>
  </si>
  <si>
    <t>за 2025 год</t>
  </si>
  <si>
    <t>Утвержденные плановые значения показателей приведены в соответствии с  Приказом от 29.10.2024 № 79-03э/24, в редакции Приказа Службы от от 16.12.2025 № 97-01э/25</t>
  </si>
  <si>
    <t>Всего 2025 года</t>
  </si>
  <si>
    <t xml:space="preserve">Фактический объем финансирования капитальных вложений на 01.01.2025 года, млн. рублей 
(с НДС) </t>
  </si>
  <si>
    <t>не осущесвлено технологическое присоединение</t>
  </si>
  <si>
    <t>Реконструкция ВЛ 15 кВ 15-14, ТП 15/0,4 кВ 14-6, ВЛ 0,4 кВ от ТП 15/0,4 кВ 14-6 в пос. Знаменка Багратионовского района</t>
  </si>
  <si>
    <t xml:space="preserve">Реконструкция КЛ 15 кВ 15-248, ТП 15/0,4 кВ 248-1, ЛЭП 0,4 кВ от ТП 15/0,4 кВ 15-13 в пос. Корнево Багратионовского района </t>
  </si>
  <si>
    <t>Реконструкция ВЛ 15 кВ 15-100 на участке ответвления в сторону ТП 15/0,4 кВ 100-1 в пос. Веселовка Светловского ГО</t>
  </si>
  <si>
    <t>O_04-24</t>
  </si>
  <si>
    <t>O_05-24</t>
  </si>
  <si>
    <t>O_06-24</t>
  </si>
  <si>
    <t>Реконструкция ПС 110 кВ "Промышленная" с заменой трансформатора Т-2 110/10/6 кВ мощностью 25 МВА на трансформатор 110/10/6 кВ мощностью 40 МВА</t>
  </si>
  <si>
    <t>Модернизация, техническое перевооружение прочих объектов основных средств, всего, в том числе:</t>
  </si>
  <si>
    <t>1.2.4.2</t>
  </si>
  <si>
    <t>Автомобиль автогидроподъемник телескопический с высотой подъема 18 метров</t>
  </si>
  <si>
    <t xml:space="preserve">Автоприцеп двухосный для передвижной дизельной электростанции мощностью до 100 кВт </t>
  </si>
  <si>
    <t>Создание системы обмена технологической информацией с автоматизированной системой ЦУС АО РЭК  (СОТИ АС ЦУС)</t>
  </si>
  <si>
    <t>O_07-24</t>
  </si>
  <si>
    <t>O_08-24</t>
  </si>
  <si>
    <t>O_09-24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</si>
</sst>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u/>
      <sz val="14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</cellStyleXfs>
  <cellXfs count="47">
    <xf numFmtId="0" fontId="0" fillId="0" borderId="0" xfId="0"/>
    <xf numFmtId="0" fontId="2" fillId="0" borderId="0" xfId="2" applyFont="1" applyFill="1"/>
    <xf numFmtId="0" fontId="3" fillId="0" borderId="0" xfId="2" applyFont="1" applyFill="1" applyAlignment="1">
      <alignment horizontal="right" vertical="center"/>
    </xf>
    <xf numFmtId="0" fontId="3" fillId="0" borderId="0" xfId="2" applyFont="1" applyFill="1" applyAlignment="1">
      <alignment horizontal="right"/>
    </xf>
    <xf numFmtId="0" fontId="3" fillId="0" borderId="0" xfId="2" applyFont="1" applyFill="1" applyAlignment="1">
      <alignment wrapText="1"/>
    </xf>
    <xf numFmtId="0" fontId="3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 shrinkToFit="1"/>
    </xf>
    <xf numFmtId="0" fontId="2" fillId="0" borderId="1" xfId="2" applyFont="1" applyFill="1" applyBorder="1" applyAlignment="1">
      <alignment horizontal="left" vertical="center" wrapText="1" shrinkToFit="1"/>
    </xf>
    <xf numFmtId="2" fontId="2" fillId="0" borderId="1" xfId="2" applyNumberFormat="1" applyFont="1" applyFill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 shrinkToFit="1"/>
    </xf>
    <xf numFmtId="165" fontId="2" fillId="0" borderId="1" xfId="5" applyNumberFormat="1" applyFont="1" applyFill="1" applyBorder="1" applyAlignment="1">
      <alignment horizontal="left" vertical="center" wrapText="1" shrinkToFit="1"/>
    </xf>
    <xf numFmtId="2" fontId="2" fillId="0" borderId="1" xfId="4" applyNumberFormat="1" applyFont="1" applyFill="1" applyBorder="1" applyAlignment="1">
      <alignment horizontal="center" vertical="center" wrapText="1"/>
    </xf>
    <xf numFmtId="2" fontId="2" fillId="0" borderId="1" xfId="5" applyNumberFormat="1" applyFont="1" applyFill="1" applyBorder="1" applyAlignment="1">
      <alignment horizontal="left" vertical="center" wrapText="1" shrinkToFit="1"/>
    </xf>
    <xf numFmtId="0" fontId="2" fillId="0" borderId="0" xfId="2" applyFont="1" applyFill="1" applyAlignment="1">
      <alignment horizontal="center" vertical="center" wrapText="1"/>
    </xf>
    <xf numFmtId="0" fontId="2" fillId="0" borderId="0" xfId="6" applyFont="1" applyFill="1" applyAlignment="1">
      <alignment horizontal="left" vertical="center" wrapText="1"/>
    </xf>
    <xf numFmtId="0" fontId="2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vertical="center"/>
    </xf>
    <xf numFmtId="0" fontId="2" fillId="0" borderId="1" xfId="3" applyFont="1" applyFill="1" applyBorder="1" applyAlignment="1">
      <alignment horizontal="center" vertical="center" wrapText="1" shrinkToFit="1"/>
    </xf>
    <xf numFmtId="2" fontId="2" fillId="0" borderId="1" xfId="2" applyNumberFormat="1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" xfId="3" applyFont="1" applyBorder="1" applyAlignment="1">
      <alignment vertical="center" wrapText="1"/>
    </xf>
    <xf numFmtId="0" fontId="2" fillId="0" borderId="1" xfId="7" applyBorder="1" applyAlignment="1">
      <alignment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>
      <alignment horizontal="center" wrapText="1"/>
    </xf>
    <xf numFmtId="0" fontId="2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2" xfId="2" applyFont="1" applyFill="1" applyBorder="1" applyAlignment="1">
      <alignment horizontal="center" vertical="center" textRotation="90" wrapText="1"/>
    </xf>
    <xf numFmtId="0" fontId="2" fillId="0" borderId="4" xfId="2" applyFont="1" applyFill="1" applyBorder="1" applyAlignment="1">
      <alignment horizontal="center" vertical="center" textRotation="90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1" xfId="4" applyFont="1" applyFill="1" applyBorder="1" applyAlignment="1">
      <alignment vertical="center" wrapText="1" shrinkToFit="1"/>
    </xf>
    <xf numFmtId="2" fontId="2" fillId="0" borderId="1" xfId="3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left" vertical="center" wrapText="1" shrinkToFit="1"/>
    </xf>
  </cellXfs>
  <cellStyles count="8">
    <cellStyle name="Денежный 2" xfId="5" xr:uid="{00000000-0005-0000-0000-000000000000}"/>
    <cellStyle name="Обычный" xfId="0" builtinId="0"/>
    <cellStyle name="Обычный 10" xfId="6" xr:uid="{00000000-0005-0000-0000-000002000000}"/>
    <cellStyle name="Обычный 11 4" xfId="7" xr:uid="{AE571B61-42D6-43D1-AFF1-F1DECA5A5934}"/>
    <cellStyle name="Обычный 3" xfId="2" xr:uid="{00000000-0005-0000-0000-000003000000}"/>
    <cellStyle name="Обычный 3 2 2 5" xfId="4" xr:uid="{00000000-0005-0000-0000-000004000000}"/>
    <cellStyle name="Обычный 7" xfId="3" xr:uid="{00000000-0005-0000-0000-000005000000}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E54"/>
  <sheetViews>
    <sheetView tabSelected="1" zoomScale="98" zoomScaleNormal="98" workbookViewId="0">
      <selection activeCell="E15" sqref="E15:E19"/>
    </sheetView>
  </sheetViews>
  <sheetFormatPr defaultRowHeight="15.75" x14ac:dyDescent="0.25"/>
  <cols>
    <col min="1" max="1" width="14.85546875" style="1" customWidth="1"/>
    <col min="2" max="2" width="81.7109375" style="1" customWidth="1"/>
    <col min="3" max="3" width="19.85546875" style="1" customWidth="1"/>
    <col min="4" max="4" width="20" style="1" customWidth="1"/>
    <col min="5" max="5" width="25.140625" style="1" customWidth="1"/>
    <col min="6" max="6" width="18.28515625" style="1" customWidth="1"/>
    <col min="7" max="7" width="20.28515625" style="1" customWidth="1"/>
    <col min="8" max="8" width="17.28515625" style="1" customWidth="1"/>
    <col min="9" max="9" width="12.85546875" style="1" customWidth="1"/>
    <col min="10" max="10" width="16.5703125" style="1" customWidth="1"/>
    <col min="11" max="11" width="19.42578125" style="1" customWidth="1"/>
    <col min="12" max="12" width="14.28515625" style="1" customWidth="1"/>
    <col min="13" max="13" width="15" style="1" customWidth="1"/>
    <col min="14" max="14" width="13.5703125" style="1" customWidth="1"/>
    <col min="15" max="15" width="16.5703125" style="1" customWidth="1"/>
    <col min="16" max="16" width="20.28515625" style="1" customWidth="1"/>
    <col min="17" max="17" width="13.85546875" style="1" customWidth="1"/>
    <col min="18" max="18" width="20.28515625" style="1" customWidth="1"/>
    <col min="19" max="19" width="13.140625" style="1" bestFit="1" customWidth="1"/>
    <col min="20" max="20" width="12.140625" style="1" customWidth="1"/>
    <col min="21" max="21" width="13.140625" style="1" bestFit="1" customWidth="1"/>
    <col min="22" max="22" width="12.85546875" style="1" bestFit="1" customWidth="1"/>
    <col min="23" max="23" width="14.5703125" style="1" bestFit="1" customWidth="1"/>
    <col min="24" max="24" width="12.85546875" style="1" bestFit="1" customWidth="1"/>
    <col min="25" max="25" width="16.42578125" style="1" customWidth="1"/>
    <col min="26" max="26" width="12.85546875" style="1" bestFit="1" customWidth="1"/>
    <col min="27" max="27" width="12.85546875" style="1" customWidth="1"/>
    <col min="28" max="28" width="15.85546875" style="1" customWidth="1"/>
    <col min="29" max="29" width="42" style="1" customWidth="1"/>
    <col min="30" max="64" width="9.140625" style="1"/>
    <col min="65" max="65" width="19.85546875" style="1" customWidth="1"/>
    <col min="66" max="16384" width="9.140625" style="1"/>
  </cols>
  <sheetData>
    <row r="1" spans="1:31" ht="18.75" x14ac:dyDescent="0.25">
      <c r="AC1" s="2" t="s">
        <v>0</v>
      </c>
    </row>
    <row r="2" spans="1:31" ht="18.75" x14ac:dyDescent="0.3">
      <c r="AC2" s="3" t="s">
        <v>1</v>
      </c>
      <c r="AE2" s="3"/>
    </row>
    <row r="3" spans="1:31" ht="18.75" x14ac:dyDescent="0.3">
      <c r="AC3" s="3" t="s">
        <v>2</v>
      </c>
      <c r="AE3" s="3"/>
    </row>
    <row r="4" spans="1:31" ht="18.75" x14ac:dyDescent="0.3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 spans="1:31" ht="18.75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 t="s">
        <v>80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1" ht="18.75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31" ht="18.75" x14ac:dyDescent="0.3">
      <c r="A7" s="31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x14ac:dyDescent="0.25">
      <c r="A8" s="32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</row>
    <row r="9" spans="1:3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31" ht="18.75" x14ac:dyDescent="0.3">
      <c r="A10" s="30" t="s">
        <v>79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2" spans="1:31" ht="18.75" x14ac:dyDescent="0.25">
      <c r="A12" s="33" t="s">
        <v>81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</row>
    <row r="13" spans="1:31" ht="41.25" customHeight="1" x14ac:dyDescent="0.25">
      <c r="A13" s="18" t="s">
        <v>6</v>
      </c>
      <c r="B13" s="18"/>
      <c r="C13" s="18"/>
      <c r="D13" s="18"/>
      <c r="E13" s="18"/>
      <c r="F13" s="18"/>
      <c r="G13" s="18"/>
      <c r="H13" s="18"/>
      <c r="I13" s="18"/>
      <c r="J13" s="18" t="s">
        <v>7</v>
      </c>
      <c r="K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5" spans="1:31" ht="41.25" customHeight="1" x14ac:dyDescent="0.25">
      <c r="A15" s="29" t="s">
        <v>8</v>
      </c>
      <c r="B15" s="29" t="s">
        <v>9</v>
      </c>
      <c r="C15" s="29" t="s">
        <v>10</v>
      </c>
      <c r="D15" s="29" t="s">
        <v>11</v>
      </c>
      <c r="E15" s="29" t="s">
        <v>12</v>
      </c>
      <c r="F15" s="29" t="s">
        <v>83</v>
      </c>
      <c r="G15" s="38" t="s">
        <v>78</v>
      </c>
      <c r="H15" s="29" t="s">
        <v>13</v>
      </c>
      <c r="I15" s="29"/>
      <c r="J15" s="29"/>
      <c r="K15" s="29"/>
      <c r="L15" s="29"/>
      <c r="M15" s="29"/>
      <c r="N15" s="29"/>
      <c r="O15" s="29"/>
      <c r="P15" s="29"/>
      <c r="Q15" s="29"/>
      <c r="R15" s="38" t="s">
        <v>78</v>
      </c>
      <c r="S15" s="29" t="s">
        <v>14</v>
      </c>
      <c r="T15" s="29"/>
      <c r="U15" s="29"/>
      <c r="V15" s="29"/>
      <c r="W15" s="29"/>
      <c r="X15" s="29"/>
      <c r="Y15" s="29"/>
      <c r="Z15" s="29"/>
      <c r="AA15" s="29"/>
      <c r="AB15" s="29"/>
      <c r="AC15" s="29" t="s">
        <v>15</v>
      </c>
    </row>
    <row r="16" spans="1:31" ht="17.25" customHeight="1" x14ac:dyDescent="0.25">
      <c r="A16" s="29"/>
      <c r="B16" s="29"/>
      <c r="C16" s="29"/>
      <c r="D16" s="29"/>
      <c r="E16" s="29"/>
      <c r="F16" s="29"/>
      <c r="G16" s="39"/>
      <c r="H16" s="29" t="s">
        <v>82</v>
      </c>
      <c r="I16" s="29"/>
      <c r="J16" s="29"/>
      <c r="K16" s="29"/>
      <c r="L16" s="29"/>
      <c r="M16" s="29"/>
      <c r="N16" s="29"/>
      <c r="O16" s="29"/>
      <c r="P16" s="29"/>
      <c r="Q16" s="29"/>
      <c r="R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x14ac:dyDescent="0.25">
      <c r="A17" s="29"/>
      <c r="B17" s="29"/>
      <c r="C17" s="29"/>
      <c r="D17" s="29"/>
      <c r="E17" s="29"/>
      <c r="F17" s="29"/>
      <c r="G17" s="39"/>
      <c r="H17" s="29" t="s">
        <v>16</v>
      </c>
      <c r="I17" s="29"/>
      <c r="J17" s="29"/>
      <c r="K17" s="29"/>
      <c r="L17" s="29"/>
      <c r="M17" s="29" t="s">
        <v>17</v>
      </c>
      <c r="N17" s="29"/>
      <c r="O17" s="29"/>
      <c r="P17" s="29"/>
      <c r="Q17" s="29"/>
      <c r="R17" s="39"/>
      <c r="S17" s="35" t="s">
        <v>18</v>
      </c>
      <c r="T17" s="35"/>
      <c r="U17" s="35" t="s">
        <v>19</v>
      </c>
      <c r="V17" s="35"/>
      <c r="W17" s="41" t="s">
        <v>20</v>
      </c>
      <c r="X17" s="41"/>
      <c r="Y17" s="35" t="s">
        <v>21</v>
      </c>
      <c r="Z17" s="35"/>
      <c r="AA17" s="35" t="s">
        <v>22</v>
      </c>
      <c r="AB17" s="35"/>
      <c r="AC17" s="29"/>
    </row>
    <row r="18" spans="1:29" ht="78.75" customHeight="1" x14ac:dyDescent="0.25">
      <c r="A18" s="29"/>
      <c r="B18" s="29"/>
      <c r="C18" s="29"/>
      <c r="D18" s="29"/>
      <c r="E18" s="29"/>
      <c r="F18" s="29"/>
      <c r="G18" s="39"/>
      <c r="H18" s="36" t="s">
        <v>18</v>
      </c>
      <c r="I18" s="36" t="s">
        <v>19</v>
      </c>
      <c r="J18" s="42" t="s">
        <v>20</v>
      </c>
      <c r="K18" s="36" t="s">
        <v>21</v>
      </c>
      <c r="L18" s="36" t="s">
        <v>22</v>
      </c>
      <c r="M18" s="36" t="s">
        <v>18</v>
      </c>
      <c r="N18" s="36" t="s">
        <v>19</v>
      </c>
      <c r="O18" s="42" t="s">
        <v>20</v>
      </c>
      <c r="P18" s="36" t="s">
        <v>21</v>
      </c>
      <c r="Q18" s="36" t="s">
        <v>22</v>
      </c>
      <c r="R18" s="39"/>
      <c r="S18" s="35"/>
      <c r="T18" s="35"/>
      <c r="U18" s="35"/>
      <c r="V18" s="35"/>
      <c r="W18" s="41"/>
      <c r="X18" s="41"/>
      <c r="Y18" s="35"/>
      <c r="Z18" s="35"/>
      <c r="AA18" s="35"/>
      <c r="AB18" s="35"/>
      <c r="AC18" s="29"/>
    </row>
    <row r="19" spans="1:29" ht="44.25" customHeight="1" x14ac:dyDescent="0.25">
      <c r="A19" s="29"/>
      <c r="B19" s="29"/>
      <c r="C19" s="29"/>
      <c r="D19" s="29"/>
      <c r="E19" s="29"/>
      <c r="F19" s="29"/>
      <c r="G19" s="40"/>
      <c r="H19" s="37"/>
      <c r="I19" s="37"/>
      <c r="J19" s="43"/>
      <c r="K19" s="37"/>
      <c r="L19" s="37"/>
      <c r="M19" s="37"/>
      <c r="N19" s="37"/>
      <c r="O19" s="43"/>
      <c r="P19" s="37"/>
      <c r="Q19" s="37"/>
      <c r="R19" s="40"/>
      <c r="S19" s="6" t="s">
        <v>23</v>
      </c>
      <c r="T19" s="6" t="s">
        <v>24</v>
      </c>
      <c r="U19" s="6" t="s">
        <v>23</v>
      </c>
      <c r="V19" s="6" t="s">
        <v>24</v>
      </c>
      <c r="W19" s="6" t="s">
        <v>23</v>
      </c>
      <c r="X19" s="6" t="s">
        <v>24</v>
      </c>
      <c r="Y19" s="6" t="s">
        <v>23</v>
      </c>
      <c r="Z19" s="6" t="s">
        <v>24</v>
      </c>
      <c r="AA19" s="6" t="s">
        <v>23</v>
      </c>
      <c r="AB19" s="6" t="s">
        <v>24</v>
      </c>
      <c r="AC19" s="29"/>
    </row>
    <row r="20" spans="1:29" x14ac:dyDescent="0.25">
      <c r="A20" s="6">
        <v>1</v>
      </c>
      <c r="B20" s="6">
        <f>A20+1</f>
        <v>2</v>
      </c>
      <c r="C20" s="6">
        <f>B20+1</f>
        <v>3</v>
      </c>
      <c r="D20" s="6">
        <v>4</v>
      </c>
      <c r="E20" s="6">
        <v>5</v>
      </c>
      <c r="F20" s="6">
        <f>E20+1</f>
        <v>6</v>
      </c>
      <c r="G20" s="6">
        <f t="shared" ref="G20:AC20" si="0">F20+1</f>
        <v>7</v>
      </c>
      <c r="H20" s="6">
        <f t="shared" si="0"/>
        <v>8</v>
      </c>
      <c r="I20" s="6">
        <f t="shared" si="0"/>
        <v>9</v>
      </c>
      <c r="J20" s="6">
        <f t="shared" si="0"/>
        <v>10</v>
      </c>
      <c r="K20" s="6">
        <f t="shared" si="0"/>
        <v>11</v>
      </c>
      <c r="L20" s="6">
        <f t="shared" si="0"/>
        <v>12</v>
      </c>
      <c r="M20" s="6">
        <f t="shared" si="0"/>
        <v>13</v>
      </c>
      <c r="N20" s="6">
        <f t="shared" si="0"/>
        <v>14</v>
      </c>
      <c r="O20" s="6">
        <f t="shared" si="0"/>
        <v>15</v>
      </c>
      <c r="P20" s="6">
        <f t="shared" si="0"/>
        <v>16</v>
      </c>
      <c r="Q20" s="6">
        <f t="shared" si="0"/>
        <v>17</v>
      </c>
      <c r="R20" s="6">
        <f t="shared" si="0"/>
        <v>18</v>
      </c>
      <c r="S20" s="6">
        <f t="shared" si="0"/>
        <v>19</v>
      </c>
      <c r="T20" s="6">
        <f t="shared" si="0"/>
        <v>20</v>
      </c>
      <c r="U20" s="6">
        <f t="shared" si="0"/>
        <v>21</v>
      </c>
      <c r="V20" s="6">
        <f t="shared" si="0"/>
        <v>22</v>
      </c>
      <c r="W20" s="6">
        <f t="shared" si="0"/>
        <v>23</v>
      </c>
      <c r="X20" s="6">
        <f t="shared" si="0"/>
        <v>24</v>
      </c>
      <c r="Y20" s="6">
        <f t="shared" si="0"/>
        <v>25</v>
      </c>
      <c r="Z20" s="6">
        <f t="shared" si="0"/>
        <v>26</v>
      </c>
      <c r="AA20" s="6">
        <f t="shared" si="0"/>
        <v>27</v>
      </c>
      <c r="AB20" s="6">
        <f t="shared" si="0"/>
        <v>28</v>
      </c>
      <c r="AC20" s="6">
        <f t="shared" si="0"/>
        <v>29</v>
      </c>
    </row>
    <row r="21" spans="1:29" x14ac:dyDescent="0.25">
      <c r="A21" s="7" t="s">
        <v>25</v>
      </c>
      <c r="B21" s="8" t="s">
        <v>26</v>
      </c>
      <c r="C21" s="19" t="s">
        <v>27</v>
      </c>
      <c r="D21" s="9">
        <f>D22</f>
        <v>1422.3371000000002</v>
      </c>
      <c r="E21" s="9">
        <f>E22</f>
        <v>1422.3371000000002</v>
      </c>
      <c r="F21" s="9">
        <f t="shared" ref="F21:AB21" si="1">F22</f>
        <v>1142.2</v>
      </c>
      <c r="G21" s="9">
        <f t="shared" si="1"/>
        <v>280.13710000000003</v>
      </c>
      <c r="H21" s="9">
        <f t="shared" si="1"/>
        <v>144.88</v>
      </c>
      <c r="I21" s="9">
        <f t="shared" si="1"/>
        <v>0</v>
      </c>
      <c r="J21" s="9">
        <f t="shared" si="1"/>
        <v>0</v>
      </c>
      <c r="K21" s="9">
        <f t="shared" si="1"/>
        <v>80.010000000000005</v>
      </c>
      <c r="L21" s="9">
        <f t="shared" si="1"/>
        <v>64.87</v>
      </c>
      <c r="M21" s="9">
        <f t="shared" si="1"/>
        <v>80.010000000000005</v>
      </c>
      <c r="N21" s="9">
        <f t="shared" si="1"/>
        <v>0</v>
      </c>
      <c r="O21" s="9">
        <f t="shared" si="1"/>
        <v>0</v>
      </c>
      <c r="P21" s="9">
        <f t="shared" si="1"/>
        <v>80.010000000000005</v>
      </c>
      <c r="Q21" s="9">
        <f t="shared" si="1"/>
        <v>0</v>
      </c>
      <c r="R21" s="9">
        <f t="shared" si="1"/>
        <v>200.13</v>
      </c>
      <c r="S21" s="9">
        <f t="shared" si="1"/>
        <v>0</v>
      </c>
      <c r="T21" s="10">
        <f>IF(H21=0,0,S21/H21)</f>
        <v>0</v>
      </c>
      <c r="U21" s="9">
        <f t="shared" si="1"/>
        <v>0</v>
      </c>
      <c r="V21" s="10">
        <f t="shared" si="1"/>
        <v>0</v>
      </c>
      <c r="W21" s="9">
        <f t="shared" si="1"/>
        <v>0</v>
      </c>
      <c r="X21" s="10">
        <f t="shared" si="1"/>
        <v>0</v>
      </c>
      <c r="Y21" s="9">
        <f t="shared" si="1"/>
        <v>0</v>
      </c>
      <c r="Z21" s="10">
        <f t="shared" si="1"/>
        <v>0</v>
      </c>
      <c r="AA21" s="9">
        <f t="shared" si="1"/>
        <v>0</v>
      </c>
      <c r="AB21" s="10">
        <f t="shared" si="1"/>
        <v>0</v>
      </c>
      <c r="AC21" s="6" t="s">
        <v>28</v>
      </c>
    </row>
    <row r="22" spans="1:29" x14ac:dyDescent="0.25">
      <c r="A22" s="7" t="s">
        <v>29</v>
      </c>
      <c r="B22" s="8" t="s">
        <v>30</v>
      </c>
      <c r="C22" s="19" t="s">
        <v>27</v>
      </c>
      <c r="D22" s="9">
        <f>D23+D30</f>
        <v>1422.3371000000002</v>
      </c>
      <c r="E22" s="9">
        <f>E30+E29</f>
        <v>1422.3371000000002</v>
      </c>
      <c r="F22" s="9">
        <f>F23+F30+F44+F45</f>
        <v>1142.2</v>
      </c>
      <c r="G22" s="9">
        <f>G23+G30+G44+G45</f>
        <v>280.13710000000003</v>
      </c>
      <c r="H22" s="9">
        <f>H23+H33</f>
        <v>144.88</v>
      </c>
      <c r="I22" s="9">
        <f>I23+I30+I44+I45</f>
        <v>0</v>
      </c>
      <c r="J22" s="9">
        <f>J23+J30+J44+J45</f>
        <v>0</v>
      </c>
      <c r="K22" s="9">
        <f>K33</f>
        <v>80.010000000000005</v>
      </c>
      <c r="L22" s="9">
        <f>L23+L30+L44+L45</f>
        <v>64.87</v>
      </c>
      <c r="M22" s="9">
        <f>M23+M33</f>
        <v>80.010000000000005</v>
      </c>
      <c r="N22" s="9">
        <f>N23+N30+N44+N45</f>
        <v>0</v>
      </c>
      <c r="O22" s="9">
        <f>O23+O30+O44+O45</f>
        <v>0</v>
      </c>
      <c r="P22" s="9">
        <f>P33</f>
        <v>80.010000000000005</v>
      </c>
      <c r="Q22" s="9">
        <f>Q23+Q30+Q44+Q45</f>
        <v>0</v>
      </c>
      <c r="R22" s="9">
        <f>R23+R30+R44+R45</f>
        <v>200.13</v>
      </c>
      <c r="S22" s="9">
        <f>S30+S44+S45</f>
        <v>0</v>
      </c>
      <c r="T22" s="10">
        <f t="shared" ref="T22:T25" si="2">IF(H22=0,0,S22/H22)</f>
        <v>0</v>
      </c>
      <c r="U22" s="9">
        <f t="shared" ref="U22:AB22" si="3">U30+U44+U45</f>
        <v>0</v>
      </c>
      <c r="V22" s="10">
        <f t="shared" si="3"/>
        <v>0</v>
      </c>
      <c r="W22" s="9">
        <f t="shared" si="3"/>
        <v>0</v>
      </c>
      <c r="X22" s="10">
        <f t="shared" si="3"/>
        <v>0</v>
      </c>
      <c r="Y22" s="9">
        <f t="shared" si="3"/>
        <v>0</v>
      </c>
      <c r="Z22" s="10">
        <f t="shared" si="3"/>
        <v>0</v>
      </c>
      <c r="AA22" s="9">
        <f t="shared" si="3"/>
        <v>0</v>
      </c>
      <c r="AB22" s="10">
        <f t="shared" si="3"/>
        <v>0</v>
      </c>
      <c r="AC22" s="6" t="s">
        <v>28</v>
      </c>
    </row>
    <row r="23" spans="1:29" x14ac:dyDescent="0.25">
      <c r="A23" s="7" t="s">
        <v>31</v>
      </c>
      <c r="B23" s="8" t="s">
        <v>32</v>
      </c>
      <c r="C23" s="19" t="s">
        <v>27</v>
      </c>
      <c r="D23" s="9">
        <f>D29</f>
        <v>665.07</v>
      </c>
      <c r="E23" s="9">
        <f>E29</f>
        <v>665.07</v>
      </c>
      <c r="F23" s="9">
        <f>F29</f>
        <v>600.20000000000005</v>
      </c>
      <c r="G23" s="9">
        <f>G28</f>
        <v>64.87</v>
      </c>
      <c r="H23" s="9">
        <f>H29</f>
        <v>64.87</v>
      </c>
      <c r="I23" s="9">
        <f t="shared" ref="I23:L23" si="4">I29</f>
        <v>0</v>
      </c>
      <c r="J23" s="9">
        <f t="shared" si="4"/>
        <v>0</v>
      </c>
      <c r="K23" s="9">
        <f t="shared" si="4"/>
        <v>0</v>
      </c>
      <c r="L23" s="9">
        <f t="shared" si="4"/>
        <v>64.87</v>
      </c>
      <c r="M23" s="9">
        <f>M29</f>
        <v>0</v>
      </c>
      <c r="N23" s="9">
        <f t="shared" ref="N23:Q23" si="5">N29</f>
        <v>0</v>
      </c>
      <c r="O23" s="9">
        <f t="shared" si="5"/>
        <v>0</v>
      </c>
      <c r="P23" s="9">
        <f t="shared" si="5"/>
        <v>0</v>
      </c>
      <c r="Q23" s="9">
        <f t="shared" si="5"/>
        <v>0</v>
      </c>
      <c r="R23" s="9">
        <f>R29</f>
        <v>64.87</v>
      </c>
      <c r="S23" s="9">
        <f>S27</f>
        <v>-64.87</v>
      </c>
      <c r="T23" s="10">
        <f t="shared" si="2"/>
        <v>-1</v>
      </c>
      <c r="U23" s="9">
        <f t="shared" ref="U23:AA23" si="6">U27</f>
        <v>0</v>
      </c>
      <c r="V23" s="10">
        <f t="shared" si="6"/>
        <v>0</v>
      </c>
      <c r="W23" s="9">
        <f t="shared" si="6"/>
        <v>0</v>
      </c>
      <c r="X23" s="10">
        <f t="shared" si="6"/>
        <v>0</v>
      </c>
      <c r="Y23" s="9">
        <f t="shared" si="6"/>
        <v>0</v>
      </c>
      <c r="Z23" s="10">
        <f t="shared" si="6"/>
        <v>0</v>
      </c>
      <c r="AA23" s="9">
        <f t="shared" si="6"/>
        <v>-64.87</v>
      </c>
      <c r="AB23" s="10">
        <f t="shared" ref="AB23" si="7">IF(P23=0,0,AA23/P23)</f>
        <v>0</v>
      </c>
      <c r="AC23" s="6" t="s">
        <v>28</v>
      </c>
    </row>
    <row r="24" spans="1:29" ht="31.5" x14ac:dyDescent="0.25">
      <c r="A24" s="7" t="s">
        <v>33</v>
      </c>
      <c r="B24" s="8" t="s">
        <v>34</v>
      </c>
      <c r="C24" s="19" t="s">
        <v>27</v>
      </c>
      <c r="D24" s="9">
        <f>D25</f>
        <v>0</v>
      </c>
      <c r="E24" s="9">
        <f t="shared" ref="E24:R24" si="8">E25</f>
        <v>0</v>
      </c>
      <c r="F24" s="9">
        <f t="shared" si="8"/>
        <v>0</v>
      </c>
      <c r="G24" s="9">
        <f t="shared" si="8"/>
        <v>0</v>
      </c>
      <c r="H24" s="9">
        <f t="shared" si="8"/>
        <v>0</v>
      </c>
      <c r="I24" s="9">
        <f t="shared" si="8"/>
        <v>0</v>
      </c>
      <c r="J24" s="9">
        <f t="shared" si="8"/>
        <v>0</v>
      </c>
      <c r="K24" s="9">
        <f t="shared" si="8"/>
        <v>0</v>
      </c>
      <c r="L24" s="9">
        <f t="shared" si="8"/>
        <v>0</v>
      </c>
      <c r="M24" s="9">
        <f t="shared" si="8"/>
        <v>0</v>
      </c>
      <c r="N24" s="9">
        <f t="shared" si="8"/>
        <v>0</v>
      </c>
      <c r="O24" s="9">
        <f t="shared" si="8"/>
        <v>0</v>
      </c>
      <c r="P24" s="9">
        <f t="shared" si="8"/>
        <v>0</v>
      </c>
      <c r="Q24" s="9">
        <f t="shared" si="8"/>
        <v>0</v>
      </c>
      <c r="R24" s="9">
        <f t="shared" si="8"/>
        <v>0</v>
      </c>
      <c r="S24" s="9">
        <f>S25</f>
        <v>0</v>
      </c>
      <c r="T24" s="10">
        <f t="shared" si="2"/>
        <v>0</v>
      </c>
      <c r="U24" s="9">
        <f t="shared" ref="U24:AB24" si="9">U25</f>
        <v>0</v>
      </c>
      <c r="V24" s="9">
        <f t="shared" si="9"/>
        <v>0</v>
      </c>
      <c r="W24" s="9">
        <f t="shared" si="9"/>
        <v>0</v>
      </c>
      <c r="X24" s="9">
        <f t="shared" si="9"/>
        <v>0</v>
      </c>
      <c r="Y24" s="9">
        <f t="shared" si="9"/>
        <v>0</v>
      </c>
      <c r="Z24" s="9">
        <f t="shared" si="9"/>
        <v>0</v>
      </c>
      <c r="AA24" s="9">
        <f t="shared" si="9"/>
        <v>0</v>
      </c>
      <c r="AB24" s="9">
        <f t="shared" si="9"/>
        <v>0</v>
      </c>
      <c r="AC24" s="6" t="s">
        <v>28</v>
      </c>
    </row>
    <row r="25" spans="1:29" ht="31.5" x14ac:dyDescent="0.25">
      <c r="A25" s="7" t="s">
        <v>35</v>
      </c>
      <c r="B25" s="8" t="s">
        <v>36</v>
      </c>
      <c r="C25" s="19" t="s">
        <v>27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10">
        <f t="shared" si="2"/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6" t="s">
        <v>28</v>
      </c>
    </row>
    <row r="26" spans="1:29" ht="47.25" x14ac:dyDescent="0.25">
      <c r="A26" s="11" t="s">
        <v>37</v>
      </c>
      <c r="B26" s="12" t="s">
        <v>38</v>
      </c>
      <c r="C26" s="19" t="s">
        <v>27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10">
        <f t="shared" ref="T26:T48" si="10">IF(H26=0,0,S26/H26)</f>
        <v>0</v>
      </c>
      <c r="U26" s="9">
        <v>0</v>
      </c>
      <c r="V26" s="10">
        <v>0</v>
      </c>
      <c r="W26" s="9">
        <v>0</v>
      </c>
      <c r="X26" s="10">
        <v>0</v>
      </c>
      <c r="Y26" s="9">
        <v>0</v>
      </c>
      <c r="Z26" s="10">
        <f>IF(K26=0,0,Y26/K26)</f>
        <v>0</v>
      </c>
      <c r="AA26" s="9">
        <v>0</v>
      </c>
      <c r="AB26" s="10">
        <f t="shared" ref="AB26:AB44" si="11">IF(L26=0,0,AA26/L26)</f>
        <v>0</v>
      </c>
      <c r="AC26" s="6" t="s">
        <v>28</v>
      </c>
    </row>
    <row r="27" spans="1:29" ht="47.25" x14ac:dyDescent="0.25">
      <c r="A27" s="7" t="s">
        <v>39</v>
      </c>
      <c r="B27" s="8" t="s">
        <v>40</v>
      </c>
      <c r="C27" s="19" t="s">
        <v>27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f t="shared" ref="S27:AA27" si="12">S28</f>
        <v>-64.87</v>
      </c>
      <c r="T27" s="10">
        <f t="shared" si="10"/>
        <v>0</v>
      </c>
      <c r="U27" s="9">
        <f t="shared" si="12"/>
        <v>0</v>
      </c>
      <c r="V27" s="10">
        <f t="shared" si="12"/>
        <v>0</v>
      </c>
      <c r="W27" s="9">
        <f t="shared" si="12"/>
        <v>0</v>
      </c>
      <c r="X27" s="10">
        <f t="shared" si="12"/>
        <v>0</v>
      </c>
      <c r="Y27" s="9">
        <f t="shared" si="12"/>
        <v>0</v>
      </c>
      <c r="Z27" s="10">
        <f t="shared" ref="Z27:Z49" si="13">IF(K27=0,0,Y27/K27)</f>
        <v>0</v>
      </c>
      <c r="AA27" s="9">
        <f t="shared" si="12"/>
        <v>-64.87</v>
      </c>
      <c r="AB27" s="10">
        <f t="shared" si="11"/>
        <v>0</v>
      </c>
      <c r="AC27" s="6" t="s">
        <v>28</v>
      </c>
    </row>
    <row r="28" spans="1:29" ht="47.25" x14ac:dyDescent="0.25">
      <c r="A28" s="11" t="s">
        <v>41</v>
      </c>
      <c r="B28" s="12" t="s">
        <v>42</v>
      </c>
      <c r="C28" s="19" t="s">
        <v>27</v>
      </c>
      <c r="D28" s="9">
        <v>0</v>
      </c>
      <c r="E28" s="9">
        <v>0</v>
      </c>
      <c r="F28" s="9">
        <v>0</v>
      </c>
      <c r="G28" s="9">
        <f>G29</f>
        <v>64.87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f>SUM(S29:S29)</f>
        <v>-64.87</v>
      </c>
      <c r="T28" s="10">
        <f t="shared" si="10"/>
        <v>0</v>
      </c>
      <c r="U28" s="9">
        <f>SUM(U29:U29)</f>
        <v>0</v>
      </c>
      <c r="V28" s="10">
        <f>SUM(V29:V29)</f>
        <v>0</v>
      </c>
      <c r="W28" s="9">
        <f>SUM(W29:W29)</f>
        <v>0</v>
      </c>
      <c r="X28" s="10">
        <f>SUM(X29:X29)</f>
        <v>0</v>
      </c>
      <c r="Y28" s="9">
        <f>SUM(Y29:Y29)</f>
        <v>0</v>
      </c>
      <c r="Z28" s="10">
        <f t="shared" si="13"/>
        <v>0</v>
      </c>
      <c r="AA28" s="9">
        <f>SUM(AA29:AA29)</f>
        <v>-64.87</v>
      </c>
      <c r="AB28" s="10">
        <f t="shared" si="11"/>
        <v>0</v>
      </c>
      <c r="AC28" s="6" t="s">
        <v>28</v>
      </c>
    </row>
    <row r="29" spans="1:29" ht="31.5" x14ac:dyDescent="0.25">
      <c r="A29" s="11" t="s">
        <v>41</v>
      </c>
      <c r="B29" s="44" t="s">
        <v>43</v>
      </c>
      <c r="C29" s="45" t="s">
        <v>44</v>
      </c>
      <c r="D29" s="9">
        <v>665.07</v>
      </c>
      <c r="E29" s="9">
        <v>665.07</v>
      </c>
      <c r="F29" s="9">
        <f>E29-G29</f>
        <v>600.20000000000005</v>
      </c>
      <c r="G29" s="9">
        <v>64.87</v>
      </c>
      <c r="H29" s="9">
        <v>64.87</v>
      </c>
      <c r="I29" s="9">
        <v>0</v>
      </c>
      <c r="J29" s="9">
        <v>0</v>
      </c>
      <c r="K29" s="9">
        <v>0</v>
      </c>
      <c r="L29" s="9">
        <f>H29</f>
        <v>64.87</v>
      </c>
      <c r="M29" s="9">
        <v>0</v>
      </c>
      <c r="N29" s="9">
        <v>0</v>
      </c>
      <c r="O29" s="9">
        <v>0</v>
      </c>
      <c r="P29" s="9">
        <v>0</v>
      </c>
      <c r="Q29" s="9">
        <f>M29</f>
        <v>0</v>
      </c>
      <c r="R29" s="9">
        <f t="shared" ref="R29" si="14">G29-M29</f>
        <v>64.87</v>
      </c>
      <c r="S29" s="9">
        <f>U29+W29+Y29+AA29</f>
        <v>-64.87</v>
      </c>
      <c r="T29" s="10">
        <f t="shared" si="10"/>
        <v>-1</v>
      </c>
      <c r="U29" s="9">
        <v>0</v>
      </c>
      <c r="V29" s="10">
        <v>0</v>
      </c>
      <c r="W29" s="9">
        <v>0</v>
      </c>
      <c r="X29" s="10">
        <v>0</v>
      </c>
      <c r="Y29" s="9">
        <f t="shared" ref="Y29" si="15">P29-K29</f>
        <v>0</v>
      </c>
      <c r="Z29" s="10">
        <f t="shared" si="13"/>
        <v>0</v>
      </c>
      <c r="AA29" s="9">
        <f t="shared" ref="AA29" si="16">Q29-L29</f>
        <v>-64.87</v>
      </c>
      <c r="AB29" s="10">
        <f t="shared" si="11"/>
        <v>-1</v>
      </c>
      <c r="AC29" s="23" t="s">
        <v>84</v>
      </c>
    </row>
    <row r="30" spans="1:29" x14ac:dyDescent="0.25">
      <c r="A30" s="7" t="s">
        <v>45</v>
      </c>
      <c r="B30" s="8" t="s">
        <v>46</v>
      </c>
      <c r="C30" s="19" t="s">
        <v>27</v>
      </c>
      <c r="D30" s="13">
        <f>D31+D35</f>
        <v>757.26710000000003</v>
      </c>
      <c r="E30" s="13">
        <f>E31+E35</f>
        <v>757.26710000000003</v>
      </c>
      <c r="F30" s="9">
        <v>542</v>
      </c>
      <c r="G30" s="9">
        <f>D30-F30</f>
        <v>215.26710000000003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13">
        <f>R31+R35</f>
        <v>135.26</v>
      </c>
      <c r="S30" s="13">
        <f>S31+S35</f>
        <v>0</v>
      </c>
      <c r="T30" s="10">
        <f t="shared" si="10"/>
        <v>0</v>
      </c>
      <c r="U30" s="13">
        <f>U31+U35</f>
        <v>0</v>
      </c>
      <c r="V30" s="10">
        <f>V31+V35</f>
        <v>0</v>
      </c>
      <c r="W30" s="13">
        <f>W31+W35</f>
        <v>0</v>
      </c>
      <c r="X30" s="10">
        <f>X31+X35</f>
        <v>0</v>
      </c>
      <c r="Y30" s="13">
        <f>Y31+Y35</f>
        <v>0</v>
      </c>
      <c r="Z30" s="10">
        <f>IF(K30=0,0,Y30/K30)</f>
        <v>0</v>
      </c>
      <c r="AA30" s="13">
        <f>AA31+AA35</f>
        <v>0</v>
      </c>
      <c r="AB30" s="10">
        <f t="shared" si="11"/>
        <v>0</v>
      </c>
      <c r="AC30" s="23" t="s">
        <v>28</v>
      </c>
    </row>
    <row r="31" spans="1:29" ht="47.25" x14ac:dyDescent="0.25">
      <c r="A31" s="11" t="s">
        <v>47</v>
      </c>
      <c r="B31" s="12" t="s">
        <v>48</v>
      </c>
      <c r="C31" s="19" t="s">
        <v>27</v>
      </c>
      <c r="D31" s="20">
        <f>D32</f>
        <v>757.26710000000003</v>
      </c>
      <c r="E31" s="20">
        <f>E32</f>
        <v>757.26710000000003</v>
      </c>
      <c r="F31" s="9">
        <v>542</v>
      </c>
      <c r="G31" s="9">
        <f t="shared" ref="G31:G32" si="17">D31-F31</f>
        <v>215.26710000000003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20">
        <f t="shared" ref="R31:AA31" si="18">R32</f>
        <v>135.26</v>
      </c>
      <c r="S31" s="20">
        <f t="shared" si="18"/>
        <v>0</v>
      </c>
      <c r="T31" s="21">
        <f t="shared" si="10"/>
        <v>0</v>
      </c>
      <c r="U31" s="20">
        <f t="shared" si="18"/>
        <v>0</v>
      </c>
      <c r="V31" s="21">
        <f t="shared" si="18"/>
        <v>0</v>
      </c>
      <c r="W31" s="20">
        <f t="shared" si="18"/>
        <v>0</v>
      </c>
      <c r="X31" s="21">
        <f t="shared" si="18"/>
        <v>0</v>
      </c>
      <c r="Y31" s="20">
        <f t="shared" si="18"/>
        <v>0</v>
      </c>
      <c r="Z31" s="21">
        <f t="shared" si="13"/>
        <v>0</v>
      </c>
      <c r="AA31" s="20">
        <f t="shared" si="18"/>
        <v>0</v>
      </c>
      <c r="AB31" s="21">
        <f t="shared" si="11"/>
        <v>0</v>
      </c>
      <c r="AC31" s="23" t="s">
        <v>28</v>
      </c>
    </row>
    <row r="32" spans="1:29" x14ac:dyDescent="0.25">
      <c r="A32" s="7" t="s">
        <v>49</v>
      </c>
      <c r="B32" s="8" t="s">
        <v>50</v>
      </c>
      <c r="C32" s="19" t="s">
        <v>27</v>
      </c>
      <c r="D32" s="9">
        <f>SUM(D33:D33)</f>
        <v>757.26710000000003</v>
      </c>
      <c r="E32" s="9">
        <f>SUM(E33:E33)</f>
        <v>757.26710000000003</v>
      </c>
      <c r="F32" s="9">
        <f>F33</f>
        <v>542</v>
      </c>
      <c r="G32" s="9">
        <f t="shared" si="17"/>
        <v>215.26710000000003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f>SUM(R33:R33)</f>
        <v>135.26</v>
      </c>
      <c r="S32" s="9">
        <f>SUM(S33:S33)</f>
        <v>0</v>
      </c>
      <c r="T32" s="10">
        <f t="shared" si="10"/>
        <v>0</v>
      </c>
      <c r="U32" s="9">
        <f>SUM(U33:U33)</f>
        <v>0</v>
      </c>
      <c r="V32" s="10">
        <f>SUM(V33:V33)</f>
        <v>0</v>
      </c>
      <c r="W32" s="9">
        <f>SUM(W33:W33)</f>
        <v>0</v>
      </c>
      <c r="X32" s="10">
        <f>SUM(X33:X33)</f>
        <v>0</v>
      </c>
      <c r="Y32" s="9">
        <f>SUM(Y33:Y33)</f>
        <v>0</v>
      </c>
      <c r="Z32" s="10">
        <f t="shared" si="13"/>
        <v>0</v>
      </c>
      <c r="AA32" s="9">
        <f>SUM(AA33:AA33)</f>
        <v>0</v>
      </c>
      <c r="AB32" s="10">
        <f t="shared" si="11"/>
        <v>0</v>
      </c>
      <c r="AC32" s="23" t="s">
        <v>28</v>
      </c>
    </row>
    <row r="33" spans="1:29" ht="54.75" customHeight="1" x14ac:dyDescent="0.25">
      <c r="A33" s="7" t="s">
        <v>49</v>
      </c>
      <c r="B33" s="46" t="s">
        <v>91</v>
      </c>
      <c r="C33" s="19" t="s">
        <v>51</v>
      </c>
      <c r="D33" s="9">
        <v>757.26710000000003</v>
      </c>
      <c r="E33" s="9">
        <v>757.26710000000003</v>
      </c>
      <c r="F33" s="9">
        <v>542</v>
      </c>
      <c r="G33" s="9">
        <v>215.27</v>
      </c>
      <c r="H33" s="9">
        <v>80.010000000000005</v>
      </c>
      <c r="I33" s="9">
        <v>0</v>
      </c>
      <c r="J33" s="9">
        <v>0</v>
      </c>
      <c r="K33" s="9">
        <f>H33</f>
        <v>80.010000000000005</v>
      </c>
      <c r="L33" s="9">
        <v>0</v>
      </c>
      <c r="M33" s="9">
        <f>N33+O33+P33+Q33</f>
        <v>80.010000000000005</v>
      </c>
      <c r="N33" s="9">
        <v>0</v>
      </c>
      <c r="O33" s="9">
        <v>0</v>
      </c>
      <c r="P33" s="9">
        <v>80.010000000000005</v>
      </c>
      <c r="Q33" s="9">
        <v>0</v>
      </c>
      <c r="R33" s="9">
        <f>G33-M33</f>
        <v>135.26</v>
      </c>
      <c r="S33" s="9">
        <f t="shared" ref="S33" si="19">U33+W33+Y33+AA33</f>
        <v>0</v>
      </c>
      <c r="T33" s="10">
        <f t="shared" si="10"/>
        <v>0</v>
      </c>
      <c r="U33" s="9">
        <v>0</v>
      </c>
      <c r="V33" s="10">
        <v>0</v>
      </c>
      <c r="W33" s="9">
        <v>0</v>
      </c>
      <c r="X33" s="10">
        <v>0</v>
      </c>
      <c r="Y33" s="9">
        <f t="shared" ref="Y33" si="20">P33-K33</f>
        <v>0</v>
      </c>
      <c r="Z33" s="10">
        <f t="shared" si="13"/>
        <v>0</v>
      </c>
      <c r="AA33" s="9">
        <f t="shared" ref="AA33" si="21">Q33-L33</f>
        <v>0</v>
      </c>
      <c r="AB33" s="10">
        <f t="shared" si="11"/>
        <v>0</v>
      </c>
      <c r="AC33" s="25" t="s">
        <v>77</v>
      </c>
    </row>
    <row r="34" spans="1:29" ht="31.5" x14ac:dyDescent="0.25">
      <c r="A34" s="11" t="s">
        <v>52</v>
      </c>
      <c r="B34" s="14" t="s">
        <v>53</v>
      </c>
      <c r="C34" s="19" t="s">
        <v>27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10">
        <f t="shared" si="10"/>
        <v>0</v>
      </c>
      <c r="U34" s="9">
        <v>0</v>
      </c>
      <c r="V34" s="10">
        <v>0</v>
      </c>
      <c r="W34" s="9">
        <v>0</v>
      </c>
      <c r="X34" s="10">
        <v>0</v>
      </c>
      <c r="Y34" s="9">
        <v>0</v>
      </c>
      <c r="Z34" s="10">
        <f t="shared" si="13"/>
        <v>0</v>
      </c>
      <c r="AA34" s="9">
        <v>0</v>
      </c>
      <c r="AB34" s="10">
        <f t="shared" si="11"/>
        <v>0</v>
      </c>
      <c r="AC34" s="25" t="s">
        <v>28</v>
      </c>
    </row>
    <row r="35" spans="1:29" ht="31.5" x14ac:dyDescent="0.25">
      <c r="A35" s="11" t="s">
        <v>54</v>
      </c>
      <c r="B35" s="12" t="s">
        <v>55</v>
      </c>
      <c r="C35" s="19" t="s">
        <v>27</v>
      </c>
      <c r="D35" s="9">
        <v>0</v>
      </c>
      <c r="E35" s="9">
        <f>E36</f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10">
        <f t="shared" si="10"/>
        <v>0</v>
      </c>
      <c r="U35" s="9">
        <f t="shared" ref="U35:AA35" si="22">U36</f>
        <v>0</v>
      </c>
      <c r="V35" s="10">
        <f t="shared" si="22"/>
        <v>0</v>
      </c>
      <c r="W35" s="9">
        <f t="shared" si="22"/>
        <v>0</v>
      </c>
      <c r="X35" s="10">
        <f t="shared" si="22"/>
        <v>0</v>
      </c>
      <c r="Y35" s="9">
        <f t="shared" si="22"/>
        <v>0</v>
      </c>
      <c r="Z35" s="10">
        <f t="shared" si="13"/>
        <v>0</v>
      </c>
      <c r="AA35" s="9">
        <f t="shared" si="22"/>
        <v>0</v>
      </c>
      <c r="AB35" s="10">
        <f t="shared" si="11"/>
        <v>0</v>
      </c>
      <c r="AC35" s="25" t="s">
        <v>28</v>
      </c>
    </row>
    <row r="36" spans="1:29" ht="19.5" customHeight="1" x14ac:dyDescent="0.25">
      <c r="A36" s="7" t="s">
        <v>56</v>
      </c>
      <c r="B36" s="8" t="s">
        <v>57</v>
      </c>
      <c r="C36" s="19" t="s">
        <v>27</v>
      </c>
      <c r="D36" s="9">
        <v>0</v>
      </c>
      <c r="E36" s="9">
        <f>SUM(E37:E39)</f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10">
        <f t="shared" si="10"/>
        <v>0</v>
      </c>
      <c r="U36" s="9">
        <f>SUM(U37:U39)</f>
        <v>0</v>
      </c>
      <c r="V36" s="10">
        <f>SUM(V37:V39)</f>
        <v>0</v>
      </c>
      <c r="W36" s="9">
        <f>SUM(W37:W39)</f>
        <v>0</v>
      </c>
      <c r="X36" s="10">
        <f>SUM(X37:X39)</f>
        <v>0</v>
      </c>
      <c r="Y36" s="9">
        <f>SUM(Y37:Y39)</f>
        <v>0</v>
      </c>
      <c r="Z36" s="10">
        <f t="shared" si="13"/>
        <v>0</v>
      </c>
      <c r="AA36" s="9">
        <f>SUM(AA37:AA39)</f>
        <v>0</v>
      </c>
      <c r="AB36" s="10">
        <f t="shared" si="11"/>
        <v>0</v>
      </c>
      <c r="AC36" s="25" t="s">
        <v>28</v>
      </c>
    </row>
    <row r="37" spans="1:29" ht="31.5" x14ac:dyDescent="0.25">
      <c r="A37" s="7" t="s">
        <v>56</v>
      </c>
      <c r="B37" s="26" t="s">
        <v>85</v>
      </c>
      <c r="C37" s="19" t="s">
        <v>88</v>
      </c>
      <c r="D37" s="9">
        <v>0</v>
      </c>
      <c r="E37" s="9" t="s">
        <v>28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10">
        <f t="shared" si="10"/>
        <v>0</v>
      </c>
      <c r="U37" s="9">
        <v>0</v>
      </c>
      <c r="V37" s="10">
        <v>0</v>
      </c>
      <c r="W37" s="9">
        <v>0</v>
      </c>
      <c r="X37" s="10">
        <v>0</v>
      </c>
      <c r="Y37" s="9">
        <f t="shared" ref="Y37:Y39" si="23">P37-K37</f>
        <v>0</v>
      </c>
      <c r="Z37" s="10">
        <f t="shared" si="13"/>
        <v>0</v>
      </c>
      <c r="AA37" s="9">
        <f t="shared" ref="AA37:AA39" si="24">Q37-L37</f>
        <v>0</v>
      </c>
      <c r="AB37" s="10">
        <f t="shared" si="11"/>
        <v>0</v>
      </c>
      <c r="AC37" s="25" t="s">
        <v>28</v>
      </c>
    </row>
    <row r="38" spans="1:29" ht="31.5" x14ac:dyDescent="0.25">
      <c r="A38" s="7" t="s">
        <v>56</v>
      </c>
      <c r="B38" s="26" t="s">
        <v>86</v>
      </c>
      <c r="C38" s="19" t="s">
        <v>89</v>
      </c>
      <c r="D38" s="9">
        <v>0</v>
      </c>
      <c r="E38" s="9" t="s">
        <v>28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10">
        <f t="shared" si="10"/>
        <v>0</v>
      </c>
      <c r="U38" s="9">
        <v>0</v>
      </c>
      <c r="V38" s="10">
        <v>0</v>
      </c>
      <c r="W38" s="9">
        <v>0</v>
      </c>
      <c r="X38" s="10">
        <v>0</v>
      </c>
      <c r="Y38" s="9">
        <f t="shared" si="23"/>
        <v>0</v>
      </c>
      <c r="Z38" s="10">
        <f t="shared" si="13"/>
        <v>0</v>
      </c>
      <c r="AA38" s="9">
        <f t="shared" si="24"/>
        <v>0</v>
      </c>
      <c r="AB38" s="10">
        <f t="shared" si="11"/>
        <v>0</v>
      </c>
      <c r="AC38" s="25" t="s">
        <v>28</v>
      </c>
    </row>
    <row r="39" spans="1:29" ht="31.5" x14ac:dyDescent="0.25">
      <c r="A39" s="7" t="s">
        <v>56</v>
      </c>
      <c r="B39" s="26" t="s">
        <v>87</v>
      </c>
      <c r="C39" s="19" t="s">
        <v>90</v>
      </c>
      <c r="D39" s="9">
        <v>0</v>
      </c>
      <c r="E39" s="9" t="s">
        <v>28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10">
        <f t="shared" si="10"/>
        <v>0</v>
      </c>
      <c r="U39" s="9">
        <v>0</v>
      </c>
      <c r="V39" s="10">
        <v>0</v>
      </c>
      <c r="W39" s="9">
        <v>0</v>
      </c>
      <c r="X39" s="10">
        <v>0</v>
      </c>
      <c r="Y39" s="9">
        <f t="shared" si="23"/>
        <v>0</v>
      </c>
      <c r="Z39" s="10">
        <f t="shared" si="13"/>
        <v>0</v>
      </c>
      <c r="AA39" s="9">
        <f t="shared" si="24"/>
        <v>0</v>
      </c>
      <c r="AB39" s="10">
        <f t="shared" si="11"/>
        <v>0</v>
      </c>
      <c r="AC39" s="25" t="s">
        <v>28</v>
      </c>
    </row>
    <row r="40" spans="1:29" ht="31.5" x14ac:dyDescent="0.25">
      <c r="A40" s="11" t="s">
        <v>58</v>
      </c>
      <c r="B40" s="12" t="s">
        <v>59</v>
      </c>
      <c r="C40" s="19" t="s">
        <v>27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10">
        <f t="shared" si="10"/>
        <v>0</v>
      </c>
      <c r="U40" s="9">
        <v>0</v>
      </c>
      <c r="V40" s="10">
        <v>0</v>
      </c>
      <c r="W40" s="9">
        <v>0</v>
      </c>
      <c r="X40" s="10">
        <v>0</v>
      </c>
      <c r="Y40" s="9">
        <v>0</v>
      </c>
      <c r="Z40" s="10">
        <f t="shared" si="13"/>
        <v>0</v>
      </c>
      <c r="AA40" s="9">
        <v>0</v>
      </c>
      <c r="AB40" s="10">
        <f t="shared" si="11"/>
        <v>0</v>
      </c>
      <c r="AC40" s="25" t="s">
        <v>28</v>
      </c>
    </row>
    <row r="41" spans="1:29" ht="31.5" x14ac:dyDescent="0.25">
      <c r="A41" s="7" t="s">
        <v>60</v>
      </c>
      <c r="B41" s="8" t="s">
        <v>61</v>
      </c>
      <c r="C41" s="19" t="s">
        <v>27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10">
        <f t="shared" si="10"/>
        <v>0</v>
      </c>
      <c r="U41" s="9">
        <v>0</v>
      </c>
      <c r="V41" s="10">
        <v>0</v>
      </c>
      <c r="W41" s="9">
        <v>0</v>
      </c>
      <c r="X41" s="10">
        <v>0</v>
      </c>
      <c r="Y41" s="9">
        <v>0</v>
      </c>
      <c r="Z41" s="10">
        <f t="shared" si="13"/>
        <v>0</v>
      </c>
      <c r="AA41" s="9">
        <v>0</v>
      </c>
      <c r="AB41" s="10">
        <f t="shared" si="11"/>
        <v>0</v>
      </c>
      <c r="AC41" s="25" t="s">
        <v>28</v>
      </c>
    </row>
    <row r="42" spans="1:29" x14ac:dyDescent="0.25">
      <c r="A42" s="7" t="s">
        <v>62</v>
      </c>
      <c r="B42" s="8" t="s">
        <v>63</v>
      </c>
      <c r="C42" s="19" t="s">
        <v>27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10">
        <f t="shared" si="10"/>
        <v>0</v>
      </c>
      <c r="U42" s="9">
        <v>0</v>
      </c>
      <c r="V42" s="10">
        <v>0</v>
      </c>
      <c r="W42" s="9">
        <v>0</v>
      </c>
      <c r="X42" s="10">
        <v>0</v>
      </c>
      <c r="Y42" s="9">
        <v>0</v>
      </c>
      <c r="Z42" s="10">
        <f t="shared" si="13"/>
        <v>0</v>
      </c>
      <c r="AA42" s="9">
        <v>0</v>
      </c>
      <c r="AB42" s="10">
        <f t="shared" si="11"/>
        <v>0</v>
      </c>
      <c r="AC42" s="6" t="s">
        <v>28</v>
      </c>
    </row>
    <row r="43" spans="1:29" ht="31.5" x14ac:dyDescent="0.25">
      <c r="A43" s="7" t="s">
        <v>93</v>
      </c>
      <c r="B43" s="27" t="s">
        <v>92</v>
      </c>
      <c r="C43" s="1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0"/>
      <c r="U43" s="9"/>
      <c r="V43" s="10"/>
      <c r="W43" s="9"/>
      <c r="X43" s="10"/>
      <c r="Y43" s="9"/>
      <c r="Z43" s="10"/>
      <c r="AA43" s="9"/>
      <c r="AB43" s="10"/>
      <c r="AC43" s="24"/>
    </row>
    <row r="44" spans="1:29" ht="31.5" x14ac:dyDescent="0.25">
      <c r="A44" s="11" t="s">
        <v>64</v>
      </c>
      <c r="B44" s="12" t="s">
        <v>65</v>
      </c>
      <c r="C44" s="19" t="s">
        <v>27</v>
      </c>
      <c r="D44" s="9" t="s">
        <v>28</v>
      </c>
      <c r="E44" s="9" t="s">
        <v>28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10">
        <f t="shared" si="10"/>
        <v>0</v>
      </c>
      <c r="U44" s="9">
        <v>0</v>
      </c>
      <c r="V44" s="10">
        <v>0</v>
      </c>
      <c r="W44" s="9">
        <v>0</v>
      </c>
      <c r="X44" s="10">
        <v>0</v>
      </c>
      <c r="Y44" s="9">
        <v>0</v>
      </c>
      <c r="Z44" s="10">
        <f t="shared" si="13"/>
        <v>0</v>
      </c>
      <c r="AA44" s="9">
        <v>0</v>
      </c>
      <c r="AB44" s="10">
        <f t="shared" si="11"/>
        <v>0</v>
      </c>
      <c r="AC44" s="6" t="s">
        <v>28</v>
      </c>
    </row>
    <row r="45" spans="1:29" x14ac:dyDescent="0.25">
      <c r="A45" s="11" t="s">
        <v>66</v>
      </c>
      <c r="B45" s="12" t="s">
        <v>67</v>
      </c>
      <c r="C45" s="19" t="s">
        <v>27</v>
      </c>
      <c r="D45" s="9">
        <v>0</v>
      </c>
      <c r="E45" s="9">
        <f>SUM(E46:E52)</f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10">
        <f t="shared" si="10"/>
        <v>0</v>
      </c>
      <c r="U45" s="9">
        <f>SUM(U46:U52)</f>
        <v>0</v>
      </c>
      <c r="V45" s="10">
        <f>SUM(V46:V52)</f>
        <v>0</v>
      </c>
      <c r="W45" s="9">
        <f>SUM(W46:W52)</f>
        <v>0</v>
      </c>
      <c r="X45" s="10">
        <f>SUM(X46:X52)</f>
        <v>0</v>
      </c>
      <c r="Y45" s="9">
        <f>SUM(Y46:Y52)</f>
        <v>0</v>
      </c>
      <c r="Z45" s="10">
        <f t="shared" si="13"/>
        <v>0</v>
      </c>
      <c r="AA45" s="9">
        <f>SUM(AA46:AA52)</f>
        <v>0</v>
      </c>
      <c r="AB45" s="10">
        <f t="shared" ref="AB45:AB52" si="25">IF(L45=0,0,AA45/L45)</f>
        <v>0</v>
      </c>
      <c r="AC45" s="25" t="s">
        <v>28</v>
      </c>
    </row>
    <row r="46" spans="1:29" ht="31.5" x14ac:dyDescent="0.25">
      <c r="A46" s="11" t="s">
        <v>66</v>
      </c>
      <c r="B46" s="27" t="s">
        <v>94</v>
      </c>
      <c r="C46" s="19" t="s">
        <v>68</v>
      </c>
      <c r="D46" s="9">
        <v>0</v>
      </c>
      <c r="E46" s="22" t="s">
        <v>28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10">
        <f t="shared" si="10"/>
        <v>0</v>
      </c>
      <c r="U46" s="9">
        <v>0</v>
      </c>
      <c r="V46" s="10">
        <v>0</v>
      </c>
      <c r="W46" s="9">
        <v>0</v>
      </c>
      <c r="X46" s="10">
        <v>0</v>
      </c>
      <c r="Y46" s="9">
        <f t="shared" ref="Y46:Y52" si="26">P46-K46</f>
        <v>0</v>
      </c>
      <c r="Z46" s="10">
        <f t="shared" si="13"/>
        <v>0</v>
      </c>
      <c r="AA46" s="9">
        <f t="shared" ref="AA46:AA52" si="27">Q46-L46</f>
        <v>0</v>
      </c>
      <c r="AB46" s="10">
        <f t="shared" si="25"/>
        <v>0</v>
      </c>
      <c r="AC46" s="25" t="s">
        <v>28</v>
      </c>
    </row>
    <row r="47" spans="1:29" x14ac:dyDescent="0.25">
      <c r="A47" s="11" t="s">
        <v>66</v>
      </c>
      <c r="B47" s="27" t="s">
        <v>69</v>
      </c>
      <c r="C47" s="19" t="s">
        <v>97</v>
      </c>
      <c r="D47" s="9">
        <v>0</v>
      </c>
      <c r="E47" s="22" t="s">
        <v>28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10">
        <f t="shared" si="10"/>
        <v>0</v>
      </c>
      <c r="U47" s="9">
        <v>0</v>
      </c>
      <c r="V47" s="10">
        <v>0</v>
      </c>
      <c r="W47" s="9">
        <v>0</v>
      </c>
      <c r="X47" s="10">
        <v>0</v>
      </c>
      <c r="Y47" s="9">
        <f t="shared" si="26"/>
        <v>0</v>
      </c>
      <c r="Z47" s="10">
        <f t="shared" si="13"/>
        <v>0</v>
      </c>
      <c r="AA47" s="9">
        <f t="shared" si="27"/>
        <v>0</v>
      </c>
      <c r="AB47" s="10">
        <f t="shared" si="25"/>
        <v>0</v>
      </c>
      <c r="AC47" s="25" t="s">
        <v>28</v>
      </c>
    </row>
    <row r="48" spans="1:29" ht="31.5" x14ac:dyDescent="0.25">
      <c r="A48" s="11" t="s">
        <v>66</v>
      </c>
      <c r="B48" s="27" t="s">
        <v>95</v>
      </c>
      <c r="C48" s="19" t="s">
        <v>98</v>
      </c>
      <c r="D48" s="9">
        <v>0</v>
      </c>
      <c r="E48" s="22" t="s">
        <v>28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10">
        <f t="shared" si="10"/>
        <v>0</v>
      </c>
      <c r="U48" s="9">
        <v>0</v>
      </c>
      <c r="V48" s="10">
        <v>0</v>
      </c>
      <c r="W48" s="9">
        <v>0</v>
      </c>
      <c r="X48" s="10">
        <v>0</v>
      </c>
      <c r="Y48" s="9">
        <f t="shared" si="26"/>
        <v>0</v>
      </c>
      <c r="Z48" s="10">
        <f t="shared" si="13"/>
        <v>0</v>
      </c>
      <c r="AA48" s="9">
        <f t="shared" si="27"/>
        <v>0</v>
      </c>
      <c r="AB48" s="10">
        <f t="shared" si="25"/>
        <v>0</v>
      </c>
      <c r="AC48" s="25" t="s">
        <v>28</v>
      </c>
    </row>
    <row r="49" spans="1:29" x14ac:dyDescent="0.25">
      <c r="A49" s="11" t="s">
        <v>66</v>
      </c>
      <c r="B49" s="27" t="s">
        <v>70</v>
      </c>
      <c r="C49" s="19" t="s">
        <v>99</v>
      </c>
      <c r="D49" s="9">
        <v>0</v>
      </c>
      <c r="E49" s="22" t="s">
        <v>28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10">
        <f t="shared" ref="T49:T52" si="28">IF(H49=0,0,S49/H49)</f>
        <v>0</v>
      </c>
      <c r="U49" s="9">
        <v>0</v>
      </c>
      <c r="V49" s="10">
        <v>0</v>
      </c>
      <c r="W49" s="9">
        <v>0</v>
      </c>
      <c r="X49" s="10">
        <v>0</v>
      </c>
      <c r="Y49" s="9">
        <f t="shared" si="26"/>
        <v>0</v>
      </c>
      <c r="Z49" s="10">
        <f t="shared" si="13"/>
        <v>0</v>
      </c>
      <c r="AA49" s="9">
        <f t="shared" si="27"/>
        <v>0</v>
      </c>
      <c r="AB49" s="10">
        <f t="shared" si="25"/>
        <v>0</v>
      </c>
      <c r="AC49" s="25" t="s">
        <v>28</v>
      </c>
    </row>
    <row r="50" spans="1:29" ht="31.5" x14ac:dyDescent="0.25">
      <c r="A50" s="11" t="s">
        <v>66</v>
      </c>
      <c r="B50" s="27" t="s">
        <v>71</v>
      </c>
      <c r="C50" s="19" t="s">
        <v>72</v>
      </c>
      <c r="D50" s="9">
        <v>0</v>
      </c>
      <c r="E50" s="22" t="s">
        <v>28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10">
        <f t="shared" si="28"/>
        <v>0</v>
      </c>
      <c r="U50" s="9">
        <v>0</v>
      </c>
      <c r="V50" s="10">
        <v>0</v>
      </c>
      <c r="W50" s="9">
        <v>0</v>
      </c>
      <c r="X50" s="10">
        <v>0</v>
      </c>
      <c r="Y50" s="9">
        <f t="shared" si="26"/>
        <v>0</v>
      </c>
      <c r="Z50" s="10">
        <f t="shared" ref="Z50:Z52" si="29">IF(K50=0,0,Y50/K50)</f>
        <v>0</v>
      </c>
      <c r="AA50" s="9">
        <f t="shared" si="27"/>
        <v>0</v>
      </c>
      <c r="AB50" s="10">
        <f t="shared" si="25"/>
        <v>0</v>
      </c>
      <c r="AC50" s="25" t="s">
        <v>28</v>
      </c>
    </row>
    <row r="51" spans="1:29" ht="31.5" x14ac:dyDescent="0.25">
      <c r="A51" s="11" t="s">
        <v>66</v>
      </c>
      <c r="B51" s="27" t="s">
        <v>73</v>
      </c>
      <c r="C51" s="19" t="s">
        <v>74</v>
      </c>
      <c r="D51" s="9">
        <v>0</v>
      </c>
      <c r="E51" s="22" t="s">
        <v>28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10">
        <f t="shared" si="28"/>
        <v>0</v>
      </c>
      <c r="U51" s="9">
        <v>0</v>
      </c>
      <c r="V51" s="10">
        <v>0</v>
      </c>
      <c r="W51" s="9">
        <v>0</v>
      </c>
      <c r="X51" s="10">
        <v>0</v>
      </c>
      <c r="Y51" s="9">
        <f t="shared" si="26"/>
        <v>0</v>
      </c>
      <c r="Z51" s="10">
        <f t="shared" si="29"/>
        <v>0</v>
      </c>
      <c r="AA51" s="9">
        <f t="shared" si="27"/>
        <v>0</v>
      </c>
      <c r="AB51" s="10">
        <f t="shared" si="25"/>
        <v>0</v>
      </c>
      <c r="AC51" s="25" t="s">
        <v>28</v>
      </c>
    </row>
    <row r="52" spans="1:29" ht="31.5" x14ac:dyDescent="0.25">
      <c r="A52" s="11" t="s">
        <v>66</v>
      </c>
      <c r="B52" s="28" t="s">
        <v>96</v>
      </c>
      <c r="C52" s="24" t="s">
        <v>75</v>
      </c>
      <c r="D52" s="9">
        <v>0</v>
      </c>
      <c r="E52" s="22" t="s">
        <v>28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10">
        <f t="shared" si="28"/>
        <v>0</v>
      </c>
      <c r="U52" s="9">
        <v>0</v>
      </c>
      <c r="V52" s="10">
        <v>0</v>
      </c>
      <c r="W52" s="9">
        <v>0</v>
      </c>
      <c r="X52" s="10">
        <v>0</v>
      </c>
      <c r="Y52" s="9">
        <f t="shared" si="26"/>
        <v>0</v>
      </c>
      <c r="Z52" s="10">
        <f t="shared" si="29"/>
        <v>0</v>
      </c>
      <c r="AA52" s="9">
        <f t="shared" si="27"/>
        <v>0</v>
      </c>
      <c r="AB52" s="10">
        <f t="shared" si="25"/>
        <v>0</v>
      </c>
      <c r="AC52" s="25" t="s">
        <v>28</v>
      </c>
    </row>
    <row r="53" spans="1:29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spans="1:29" ht="15.75" customHeight="1" x14ac:dyDescent="0.25">
      <c r="A54" s="16" t="s">
        <v>76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5"/>
      <c r="Z54" s="15"/>
      <c r="AA54" s="15"/>
      <c r="AB54" s="15"/>
    </row>
  </sheetData>
  <mergeCells count="34">
    <mergeCell ref="F15:F19"/>
    <mergeCell ref="G15:G19"/>
    <mergeCell ref="H15:Q15"/>
    <mergeCell ref="R15:R19"/>
    <mergeCell ref="S15:AB16"/>
    <mergeCell ref="W17:X18"/>
    <mergeCell ref="Y17:Z18"/>
    <mergeCell ref="AA17:AB18"/>
    <mergeCell ref="H18:H19"/>
    <mergeCell ref="I18:I19"/>
    <mergeCell ref="J18:J19"/>
    <mergeCell ref="K18:K19"/>
    <mergeCell ref="L18:L19"/>
    <mergeCell ref="M18:M19"/>
    <mergeCell ref="N18:N19"/>
    <mergeCell ref="O18:O19"/>
    <mergeCell ref="AC15:AC19"/>
    <mergeCell ref="H16:Q16"/>
    <mergeCell ref="H17:L17"/>
    <mergeCell ref="M17:Q17"/>
    <mergeCell ref="S17:T18"/>
    <mergeCell ref="P18:P19"/>
    <mergeCell ref="Q18:Q19"/>
    <mergeCell ref="U17:V18"/>
    <mergeCell ref="A4:AC4"/>
    <mergeCell ref="A7:AC7"/>
    <mergeCell ref="A8:AC8"/>
    <mergeCell ref="A10:AC10"/>
    <mergeCell ref="A12:AC12"/>
    <mergeCell ref="A15:A19"/>
    <mergeCell ref="B15:B19"/>
    <mergeCell ref="C15:C19"/>
    <mergeCell ref="D15:D19"/>
    <mergeCell ref="E15:E19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1Ф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2026-06-15T13:29:53Z</dcterms:modified>
</cp:coreProperties>
</file>