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8D577CF-D99C-4473-82DD-96711F00F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Осв" sheetId="2" r:id="rId1"/>
    <sheet name="Лист1" sheetId="1" r:id="rId2"/>
  </sheets>
  <definedNames>
    <definedName name="_xlnm._FilterDatabase" localSheetId="0" hidden="1">'2Осв'!$A$21:$T$52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O22" i="2"/>
  <c r="Q22" i="2"/>
  <c r="Q32" i="2"/>
  <c r="R22" i="2"/>
  <c r="Q24" i="2"/>
  <c r="P22" i="2"/>
  <c r="R30" i="2"/>
  <c r="Q23" i="2"/>
  <c r="S23" i="2" s="1"/>
  <c r="O23" i="2"/>
  <c r="O33" i="2"/>
  <c r="M33" i="2"/>
  <c r="K23" i="2"/>
  <c r="H23" i="2"/>
  <c r="I23" i="2"/>
  <c r="J23" i="2"/>
  <c r="L23" i="2"/>
  <c r="M23" i="2"/>
  <c r="N23" i="2"/>
  <c r="K33" i="2"/>
  <c r="G33" i="2"/>
  <c r="E33" i="2"/>
  <c r="D33" i="2"/>
  <c r="D29" i="2"/>
  <c r="D23" i="2" s="1"/>
  <c r="E29" i="2"/>
  <c r="E23" i="2" s="1"/>
  <c r="G29" i="2"/>
  <c r="G23" i="2" s="1"/>
  <c r="F23" i="2" s="1"/>
  <c r="E45" i="2"/>
  <c r="F45" i="2"/>
  <c r="G45" i="2"/>
  <c r="H45" i="2"/>
  <c r="I45" i="2"/>
  <c r="J45" i="2"/>
  <c r="K45" i="2"/>
  <c r="L45" i="2"/>
  <c r="M45" i="2"/>
  <c r="N45" i="2"/>
  <c r="O45" i="2"/>
  <c r="I24" i="2"/>
  <c r="G24" i="2"/>
  <c r="E24" i="2"/>
  <c r="D24" i="2"/>
  <c r="G32" i="2" l="1"/>
  <c r="G31" i="2" s="1"/>
  <c r="Q52" i="2"/>
  <c r="S52" i="2" s="1"/>
  <c r="I52" i="2"/>
  <c r="O52" i="2" s="1"/>
  <c r="Q51" i="2"/>
  <c r="S51" i="2" s="1"/>
  <c r="I51" i="2"/>
  <c r="O51" i="2" s="1"/>
  <c r="Q50" i="2"/>
  <c r="S50" i="2"/>
  <c r="I50" i="2"/>
  <c r="O50" i="2" s="1"/>
  <c r="Q49" i="2"/>
  <c r="I49" i="2"/>
  <c r="O49" i="2" s="1"/>
  <c r="Q48" i="2"/>
  <c r="S48" i="2"/>
  <c r="I48" i="2"/>
  <c r="O48" i="2" s="1"/>
  <c r="Q47" i="2"/>
  <c r="S47" i="2"/>
  <c r="I47" i="2"/>
  <c r="O47" i="2" s="1"/>
  <c r="Q46" i="2"/>
  <c r="S46" i="2"/>
  <c r="I46" i="2"/>
  <c r="O46" i="2" s="1"/>
  <c r="R45" i="2"/>
  <c r="P45" i="2"/>
  <c r="D45" i="2"/>
  <c r="S44" i="2"/>
  <c r="S43" i="2"/>
  <c r="S42" i="2"/>
  <c r="S41" i="2"/>
  <c r="S40" i="2"/>
  <c r="Q39" i="2"/>
  <c r="I39" i="2"/>
  <c r="O39" i="2" s="1"/>
  <c r="Q38" i="2"/>
  <c r="S38" i="2"/>
  <c r="I38" i="2"/>
  <c r="O38" i="2" s="1"/>
  <c r="Q37" i="2"/>
  <c r="S37" i="2"/>
  <c r="R36" i="2"/>
  <c r="P36" i="2"/>
  <c r="N36" i="2"/>
  <c r="N35" i="2" s="1"/>
  <c r="L36" i="2"/>
  <c r="L35" i="2" s="1"/>
  <c r="J36" i="2"/>
  <c r="J35" i="2" s="1"/>
  <c r="H36" i="2"/>
  <c r="H35" i="2" s="1"/>
  <c r="F36" i="2"/>
  <c r="F35" i="2" s="1"/>
  <c r="D36" i="2"/>
  <c r="D35" i="2" s="1"/>
  <c r="R35" i="2"/>
  <c r="P35" i="2"/>
  <c r="S34" i="2"/>
  <c r="Q33" i="2"/>
  <c r="S33" i="2" s="1"/>
  <c r="R32" i="2"/>
  <c r="R31" i="2" s="1"/>
  <c r="P32" i="2"/>
  <c r="P31" i="2" s="1"/>
  <c r="N32" i="2"/>
  <c r="N31" i="2" s="1"/>
  <c r="L32" i="2"/>
  <c r="L31" i="2" s="1"/>
  <c r="K32" i="2"/>
  <c r="K31" i="2" s="1"/>
  <c r="J32" i="2"/>
  <c r="J31" i="2" s="1"/>
  <c r="H32" i="2"/>
  <c r="H31" i="2" s="1"/>
  <c r="F32" i="2"/>
  <c r="F31" i="2" s="1"/>
  <c r="E32" i="2"/>
  <c r="E31" i="2" s="1"/>
  <c r="D32" i="2"/>
  <c r="D31" i="2" s="1"/>
  <c r="Q29" i="2"/>
  <c r="S29" i="2" s="1"/>
  <c r="I29" i="2"/>
  <c r="O29" i="2" s="1"/>
  <c r="R28" i="2"/>
  <c r="R27" i="2" s="1"/>
  <c r="S26" i="2"/>
  <c r="N24" i="2"/>
  <c r="K24" i="2"/>
  <c r="J24" i="2"/>
  <c r="F24" i="2"/>
  <c r="B20" i="2"/>
  <c r="C20" i="2" s="1"/>
  <c r="D20" i="2" s="1"/>
  <c r="E20" i="2" s="1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S20" i="2" s="1"/>
  <c r="T20" i="2" s="1"/>
  <c r="L24" i="2" l="1"/>
  <c r="J30" i="2"/>
  <c r="H24" i="2"/>
  <c r="N30" i="2"/>
  <c r="N22" i="2" s="1"/>
  <c r="N21" i="2" s="1"/>
  <c r="L30" i="2"/>
  <c r="F30" i="2"/>
  <c r="E30" i="2"/>
  <c r="E22" i="2" s="1"/>
  <c r="E21" i="2" s="1"/>
  <c r="Q45" i="2"/>
  <c r="S45" i="2" s="1"/>
  <c r="O32" i="2"/>
  <c r="O31" i="2" s="1"/>
  <c r="H30" i="2"/>
  <c r="P30" i="2"/>
  <c r="P21" i="2" s="1"/>
  <c r="D30" i="2"/>
  <c r="D22" i="2" s="1"/>
  <c r="D21" i="2" s="1"/>
  <c r="Q36" i="2"/>
  <c r="Q35" i="2" s="1"/>
  <c r="G30" i="2"/>
  <c r="I32" i="2"/>
  <c r="I31" i="2" s="1"/>
  <c r="Q31" i="2"/>
  <c r="S24" i="2"/>
  <c r="S25" i="2"/>
  <c r="M36" i="2"/>
  <c r="M35" i="2" s="1"/>
  <c r="I37" i="2"/>
  <c r="O37" i="2" s="1"/>
  <c r="O36" i="2" s="1"/>
  <c r="O35" i="2" s="1"/>
  <c r="S49" i="2"/>
  <c r="M32" i="2"/>
  <c r="M31" i="2" s="1"/>
  <c r="S39" i="2"/>
  <c r="K36" i="2"/>
  <c r="J22" i="2" l="1"/>
  <c r="J21" i="2" s="1"/>
  <c r="R21" i="2"/>
  <c r="L22" i="2"/>
  <c r="L21" i="2" s="1"/>
  <c r="M30" i="2"/>
  <c r="M24" i="2"/>
  <c r="H22" i="2"/>
  <c r="H21" i="2" s="1"/>
  <c r="Q30" i="2"/>
  <c r="O30" i="2"/>
  <c r="S32" i="2"/>
  <c r="G22" i="2"/>
  <c r="S28" i="2"/>
  <c r="S36" i="2"/>
  <c r="K35" i="2"/>
  <c r="I36" i="2"/>
  <c r="I35" i="2" s="1"/>
  <c r="I30" i="2" s="1"/>
  <c r="S31" i="2"/>
  <c r="M22" i="2" l="1"/>
  <c r="M21" i="2" s="1"/>
  <c r="G21" i="2"/>
  <c r="F22" i="2"/>
  <c r="F21" i="2" s="1"/>
  <c r="I22" i="2"/>
  <c r="I21" i="2" s="1"/>
  <c r="O21" i="2"/>
  <c r="Q21" i="2"/>
  <c r="S27" i="2"/>
  <c r="S35" i="2"/>
  <c r="K30" i="2"/>
  <c r="S30" i="2" l="1"/>
  <c r="K22" i="2"/>
  <c r="S22" i="2" l="1"/>
  <c r="K21" i="2"/>
  <c r="S21" i="2" s="1"/>
</calcChain>
</file>

<file path=xl/sharedStrings.xml><?xml version="1.0" encoding="utf-8"?>
<sst xmlns="http://schemas.openxmlformats.org/spreadsheetml/2006/main" count="264" uniqueCount="94">
  <si>
    <t>Приложение  № 2</t>
  </si>
  <si>
    <t>к приказу Минэнерго России</t>
  </si>
  <si>
    <t>от « 25 » апреля 2018 г. № 320</t>
  </si>
  <si>
    <t xml:space="preserve">Форма 2. Отчет об исполнении плана освоения капитальных вложений по инвестиционным проектам инвестиционной программы 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</si>
  <si>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</si>
  <si>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</si>
  <si>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</si>
  <si>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</si>
  <si>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</si>
  <si>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</si>
  <si>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</si>
  <si>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Полная сметная стоимость инвестиционного проекта в соответствии с утвержденной проектной документацией в базисном уровне цен, млн. рублей (без НДС)</t>
  </si>
  <si>
    <t>Оценка полной стоимости инвестиционного проекта в прогнозных ценах соответствующих лет, млн. рублей (без НДС)</t>
  </si>
  <si>
    <t>Отклонение от плана освоения по итогам отчетного периода</t>
  </si>
  <si>
    <t>Причины отклонений</t>
  </si>
  <si>
    <t>План</t>
  </si>
  <si>
    <t>Факт</t>
  </si>
  <si>
    <t>млн. рублей
 (без НДС)</t>
  </si>
  <si>
    <t>%</t>
  </si>
  <si>
    <t>в базисном уровне цен</t>
  </si>
  <si>
    <t>в прогнозных ценах соответствующих лет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</si>
  <si>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</si>
  <si>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</si>
  <si>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</si>
  <si>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</si>
  <si>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</si>
  <si>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</si>
  <si>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</si>
  <si>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</si>
  <si>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</si>
  <si>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</si>
  <si>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</si>
  <si>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</si>
  <si>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</si>
  <si>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</si>
  <si>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</si>
  <si>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</si>
  <si>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</si>
  <si>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</si>
  <si>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</si>
  <si>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</si>
  <si>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</si>
  <si>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</si>
  <si>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</si>
  <si>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</si>
  <si>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</si>
  <si>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</si>
  <si>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</si>
  <si>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</si>
  <si>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</si>
  <si>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</si>
  <si>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</si>
  <si>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</si>
  <si>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</si>
  <si>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</si>
  <si>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</si>
  <si>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</si>
  <si>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</si>
  <si>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</si>
  <si>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</si>
  <si>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</si>
  <si>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</si>
  <si>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</si>
  <si>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</si>
  <si>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</si>
  <si>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</si>
  <si>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</si>
  <si>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</si>
  <si>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</si>
  <si>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</si>
  <si>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</si>
  <si>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J 22-19</t>
  </si>
  <si>
    <t>за 2025 год</t>
  </si>
  <si>
    <t>Год раскрытия информации: 2026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</si>
  <si>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</si>
  <si>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 xml:space="preserve">Фактический объем освоения капитальных вложений на  01.01.2025 года в прогнозных ценах соответствующих лет, млн. рублей 
(без НДС) </t>
  </si>
  <si>
    <t xml:space="preserve">Остаток освоения капитальных вложений на  01.01.2025 года,  
млн. рублей 
(без НДС) </t>
  </si>
  <si>
    <t xml:space="preserve">Освоение капитальных вложений 2025 года, млн. рублей (без НДС) </t>
  </si>
  <si>
    <t xml:space="preserve">Остаток освоения капитальных вложений 
на 01.01.2026года , млн. рублей 
(без НДС) 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</si>
  <si>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</si>
  <si>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</si>
  <si>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</si>
  <si>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</si>
  <si>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1.2.4.2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</si>
  <si>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</si>
  <si>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</si>
  <si>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>O_07-24</t>
  </si>
  <si>
    <t xml:space="preserve">Автоприцеп двухосный для передвижной дизельной электростанции мощностью до 100 кВт </t>
  </si>
  <si>
    <t>O_08-24</t>
  </si>
  <si>
    <t>O_09-24</t>
  </si>
  <si>
    <t>Создание системы обмена технологической информацией с автоматизированной системой ЦУС АО РЭК  (СОТИ АС ЦУС)</t>
  </si>
  <si>
    <t>O_04-24</t>
  </si>
  <si>
    <t>O_05-24</t>
  </si>
  <si>
    <t>O_06-24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</si>
</sst>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3" fillId="0" borderId="0"/>
    <xf numFmtId="164" fontId="8" fillId="0" borderId="0" applyFont="0" applyFill="0" applyBorder="0" applyAlignment="0" applyProtection="0"/>
    <xf numFmtId="166" fontId="1" fillId="0" borderId="0"/>
  </cellStyleXfs>
  <cellXfs count="52">
    <xf numFmtId="0" fontId="0" fillId="0" borderId="0" xfId="0"/>
    <xf numFmtId="0" fontId="3" fillId="0" borderId="0" xfId="2" applyFont="1" applyFill="1"/>
    <xf numFmtId="0" fontId="4" fillId="0" borderId="0" xfId="2" applyFont="1" applyFill="1" applyAlignment="1">
      <alignment horizontal="right" vertical="center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center"/>
    </xf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6" fillId="0" borderId="0" xfId="0" applyFont="1" applyFill="1"/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left" vertical="center" wrapText="1" shrinkToFit="1"/>
    </xf>
    <xf numFmtId="0" fontId="3" fillId="0" borderId="2" xfId="3" applyFont="1" applyFill="1" applyBorder="1" applyAlignment="1">
      <alignment horizontal="center" vertical="center" wrapText="1" shrinkToFit="1"/>
    </xf>
    <xf numFmtId="2" fontId="3" fillId="0" borderId="2" xfId="2" applyNumberFormat="1" applyFont="1" applyFill="1" applyBorder="1" applyAlignment="1">
      <alignment horizontal="center" vertical="center" wrapText="1"/>
    </xf>
    <xf numFmtId="2" fontId="3" fillId="0" borderId="2" xfId="4" applyNumberFormat="1" applyFont="1" applyFill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vertical="center" wrapText="1" shrinkToFit="1"/>
    </xf>
    <xf numFmtId="2" fontId="3" fillId="0" borderId="2" xfId="3" applyNumberFormat="1" applyFont="1" applyFill="1" applyBorder="1" applyAlignment="1">
      <alignment horizontal="center" vertical="center" wrapText="1" shrinkToFit="1"/>
    </xf>
    <xf numFmtId="9" fontId="3" fillId="0" borderId="2" xfId="1" applyFont="1" applyFill="1" applyBorder="1" applyAlignment="1">
      <alignment horizontal="center" vertical="center" wrapText="1" shrinkToFit="1"/>
    </xf>
    <xf numFmtId="49" fontId="3" fillId="0" borderId="2" xfId="2" applyNumberFormat="1" applyFont="1" applyFill="1" applyBorder="1" applyAlignment="1">
      <alignment horizontal="center" vertical="center" wrapText="1" shrinkToFit="1"/>
    </xf>
    <xf numFmtId="165" fontId="3" fillId="0" borderId="2" xfId="6" applyNumberFormat="1" applyFont="1" applyFill="1" applyBorder="1" applyAlignment="1">
      <alignment horizontal="left" vertical="center" wrapText="1" shrinkToFit="1"/>
    </xf>
    <xf numFmtId="2" fontId="3" fillId="0" borderId="2" xfId="3" applyNumberFormat="1" applyFont="1" applyFill="1" applyBorder="1" applyAlignment="1">
      <alignment horizontal="center" vertical="center"/>
    </xf>
    <xf numFmtId="2" fontId="3" fillId="0" borderId="2" xfId="5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2" fontId="3" fillId="0" borderId="2" xfId="7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 shrinkToFit="1"/>
    </xf>
    <xf numFmtId="2" fontId="3" fillId="0" borderId="2" xfId="6" applyNumberFormat="1" applyFont="1" applyFill="1" applyBorder="1" applyAlignment="1">
      <alignment horizontal="left" vertical="center" wrapText="1" shrinkToFit="1"/>
    </xf>
    <xf numFmtId="0" fontId="3" fillId="0" borderId="0" xfId="2" applyFont="1" applyFill="1" applyAlignment="1">
      <alignment horizontal="center" vertical="center" wrapText="1"/>
    </xf>
    <xf numFmtId="2" fontId="3" fillId="0" borderId="0" xfId="3" applyNumberFormat="1" applyFont="1" applyFill="1" applyBorder="1" applyAlignment="1">
      <alignment horizontal="center" vertical="center" wrapText="1" shrinkToFit="1"/>
    </xf>
    <xf numFmtId="0" fontId="3" fillId="0" borderId="2" xfId="3" applyFont="1" applyBorder="1" applyAlignment="1">
      <alignment horizontal="left" vertical="center" wrapText="1"/>
    </xf>
    <xf numFmtId="0" fontId="3" fillId="0" borderId="2" xfId="3" applyFont="1" applyBorder="1" applyAlignment="1">
      <alignment vertical="center" wrapText="1"/>
    </xf>
    <xf numFmtId="0" fontId="3" fillId="0" borderId="2" xfId="3" applyFont="1" applyBorder="1" applyAlignment="1">
      <alignment horizontal="center" vertical="center" wrapText="1" shrinkToFit="1"/>
    </xf>
    <xf numFmtId="0" fontId="3" fillId="0" borderId="2" xfId="2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textRotation="90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 wrapText="1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</cellXfs>
  <cellStyles count="8">
    <cellStyle name="Денежный 2" xfId="6" xr:uid="{00000000-0005-0000-0000-000000000000}"/>
    <cellStyle name="Обычный" xfId="0" builtinId="0"/>
    <cellStyle name="Обычный 11 4" xfId="7" xr:uid="{00000000-0005-0000-0000-000002000000}"/>
    <cellStyle name="Обычный 3" xfId="2" xr:uid="{00000000-0005-0000-0000-000003000000}"/>
    <cellStyle name="Обычный 3 2 2 5" xfId="5" xr:uid="{00000000-0005-0000-0000-000004000000}"/>
    <cellStyle name="Обычный 5" xfId="4" xr:uid="{00000000-0005-0000-0000-000005000000}"/>
    <cellStyle name="Обычный 7" xfId="3" xr:uid="{00000000-0005-0000-0000-000006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U54"/>
  <sheetViews>
    <sheetView tabSelected="1" topLeftCell="A40" zoomScale="112" zoomScaleNormal="112" workbookViewId="0">
      <selection activeCell="C46" sqref="C46"/>
    </sheetView>
  </sheetViews>
  <sheetFormatPr defaultRowHeight="15.75" x14ac:dyDescent="0.25"/>
  <cols>
    <col min="1" max="1" width="14.140625" style="1" customWidth="1"/>
    <col min="2" max="2" width="77.5703125" style="1" customWidth="1"/>
    <col min="3" max="3" width="19.85546875" style="1" customWidth="1"/>
    <col min="4" max="4" width="18" style="7" customWidth="1"/>
    <col min="5" max="5" width="19.28515625" style="7" customWidth="1"/>
    <col min="6" max="6" width="11.42578125" style="7" customWidth="1"/>
    <col min="7" max="7" width="13.7109375" style="7" customWidth="1"/>
    <col min="8" max="10" width="11.42578125" style="7" customWidth="1"/>
    <col min="11" max="11" width="13.42578125" style="7" bestFit="1" customWidth="1"/>
    <col min="12" max="12" width="11.42578125" style="7" customWidth="1"/>
    <col min="13" max="13" width="13.42578125" style="7" bestFit="1" customWidth="1"/>
    <col min="14" max="14" width="12.140625" style="7" customWidth="1"/>
    <col min="15" max="15" width="13" style="7" customWidth="1"/>
    <col min="16" max="16" width="12.140625" style="7" customWidth="1"/>
    <col min="17" max="18" width="13.42578125" style="7" customWidth="1"/>
    <col min="19" max="19" width="13.140625" style="7" customWidth="1"/>
    <col min="20" max="20" width="25.42578125" style="7" customWidth="1"/>
    <col min="21" max="16384" width="9.140625" style="7"/>
  </cols>
  <sheetData>
    <row r="1" spans="1:21" s="1" customFormat="1" ht="18.75" x14ac:dyDescent="0.25">
      <c r="T1" s="2" t="s">
        <v>0</v>
      </c>
    </row>
    <row r="2" spans="1:21" s="1" customFormat="1" ht="18.75" x14ac:dyDescent="0.3">
      <c r="T2" s="3" t="s">
        <v>1</v>
      </c>
      <c r="U2" s="3"/>
    </row>
    <row r="3" spans="1:21" s="1" customFormat="1" ht="18.75" x14ac:dyDescent="0.3">
      <c r="T3" s="3" t="s">
        <v>2</v>
      </c>
      <c r="U3" s="3"/>
    </row>
    <row r="4" spans="1:21" s="1" customFormat="1" ht="18.75" x14ac:dyDescent="0.3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1" s="1" customFormat="1" ht="18.75" x14ac:dyDescent="0.3">
      <c r="A5" s="44" t="s">
        <v>72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1" s="1" customFormat="1" ht="18.75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1" s="1" customFormat="1" ht="18.75" x14ac:dyDescent="0.3">
      <c r="A7" s="44" t="s">
        <v>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1" s="1" customFormat="1" x14ac:dyDescent="0.25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1" s="1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1" customFormat="1" ht="18.75" x14ac:dyDescent="0.3">
      <c r="A10" s="43" t="s">
        <v>73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</row>
    <row r="11" spans="1:21" s="1" customFormat="1" x14ac:dyDescent="0.25"/>
    <row r="12" spans="1:21" s="1" customFormat="1" ht="18.75" x14ac:dyDescent="0.25">
      <c r="A12" s="46" t="s">
        <v>74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1" s="1" customFormat="1" x14ac:dyDescent="0.25">
      <c r="A13" s="6" t="s">
        <v>6</v>
      </c>
      <c r="B13" s="6"/>
      <c r="C13" s="6"/>
      <c r="D13" s="6"/>
      <c r="E13" s="6" t="s">
        <v>7</v>
      </c>
      <c r="H13" s="6"/>
      <c r="I13" s="6"/>
      <c r="J13" s="6"/>
      <c r="L13" s="6"/>
      <c r="N13" s="6"/>
      <c r="O13" s="6"/>
      <c r="P13" s="6"/>
      <c r="Q13" s="6"/>
      <c r="R13" s="6"/>
      <c r="S13" s="6"/>
      <c r="T13" s="6"/>
    </row>
    <row r="14" spans="1:21" ht="15" x14ac:dyDescent="0.25">
      <c r="A14" s="7"/>
      <c r="B14" s="7"/>
      <c r="C14" s="7"/>
    </row>
    <row r="16" spans="1:21" ht="131.25" customHeight="1" x14ac:dyDescent="0.25">
      <c r="A16" s="48" t="s">
        <v>8</v>
      </c>
      <c r="B16" s="51" t="s">
        <v>9</v>
      </c>
      <c r="C16" s="51" t="s">
        <v>10</v>
      </c>
      <c r="D16" s="48" t="s">
        <v>11</v>
      </c>
      <c r="E16" s="51" t="s">
        <v>12</v>
      </c>
      <c r="F16" s="34" t="s">
        <v>75</v>
      </c>
      <c r="G16" s="35"/>
      <c r="H16" s="34" t="s">
        <v>76</v>
      </c>
      <c r="I16" s="35"/>
      <c r="J16" s="38" t="s">
        <v>77</v>
      </c>
      <c r="K16" s="39"/>
      <c r="L16" s="39"/>
      <c r="M16" s="40"/>
      <c r="N16" s="34" t="s">
        <v>78</v>
      </c>
      <c r="O16" s="35"/>
      <c r="P16" s="38" t="s">
        <v>13</v>
      </c>
      <c r="Q16" s="39"/>
      <c r="R16" s="39"/>
      <c r="S16" s="40"/>
      <c r="T16" s="48" t="s">
        <v>14</v>
      </c>
    </row>
    <row r="17" spans="1:20" ht="38.25" customHeight="1" x14ac:dyDescent="0.25">
      <c r="A17" s="49"/>
      <c r="B17" s="51"/>
      <c r="C17" s="51"/>
      <c r="D17" s="49"/>
      <c r="E17" s="51"/>
      <c r="F17" s="36"/>
      <c r="G17" s="37"/>
      <c r="H17" s="36"/>
      <c r="I17" s="37"/>
      <c r="J17" s="51" t="s">
        <v>15</v>
      </c>
      <c r="K17" s="51"/>
      <c r="L17" s="51" t="s">
        <v>16</v>
      </c>
      <c r="M17" s="51"/>
      <c r="N17" s="36"/>
      <c r="O17" s="37"/>
      <c r="P17" s="51" t="s">
        <v>17</v>
      </c>
      <c r="Q17" s="51"/>
      <c r="R17" s="51" t="s">
        <v>18</v>
      </c>
      <c r="S17" s="51"/>
      <c r="T17" s="49"/>
    </row>
    <row r="18" spans="1:20" ht="15" customHeight="1" x14ac:dyDescent="0.25">
      <c r="A18" s="49"/>
      <c r="B18" s="51"/>
      <c r="C18" s="51"/>
      <c r="D18" s="49"/>
      <c r="E18" s="51"/>
      <c r="F18" s="41" t="s">
        <v>19</v>
      </c>
      <c r="G18" s="41" t="s">
        <v>20</v>
      </c>
      <c r="H18" s="41" t="s">
        <v>19</v>
      </c>
      <c r="I18" s="41" t="s">
        <v>20</v>
      </c>
      <c r="J18" s="41" t="s">
        <v>19</v>
      </c>
      <c r="K18" s="41" t="s">
        <v>20</v>
      </c>
      <c r="L18" s="41" t="s">
        <v>19</v>
      </c>
      <c r="M18" s="41" t="s">
        <v>20</v>
      </c>
      <c r="N18" s="33" t="s">
        <v>19</v>
      </c>
      <c r="O18" s="33" t="s">
        <v>20</v>
      </c>
      <c r="P18" s="33" t="s">
        <v>19</v>
      </c>
      <c r="Q18" s="33" t="s">
        <v>20</v>
      </c>
      <c r="R18" s="33" t="s">
        <v>19</v>
      </c>
      <c r="S18" s="33" t="s">
        <v>20</v>
      </c>
      <c r="T18" s="49"/>
    </row>
    <row r="19" spans="1:20" ht="93" customHeight="1" x14ac:dyDescent="0.25">
      <c r="A19" s="50"/>
      <c r="B19" s="51"/>
      <c r="C19" s="51"/>
      <c r="D19" s="50"/>
      <c r="E19" s="51"/>
      <c r="F19" s="42"/>
      <c r="G19" s="42"/>
      <c r="H19" s="42"/>
      <c r="I19" s="42"/>
      <c r="J19" s="42"/>
      <c r="K19" s="42"/>
      <c r="L19" s="42"/>
      <c r="M19" s="42"/>
      <c r="N19" s="33"/>
      <c r="O19" s="33"/>
      <c r="P19" s="33"/>
      <c r="Q19" s="33"/>
      <c r="R19" s="33"/>
      <c r="S19" s="33"/>
      <c r="T19" s="50"/>
    </row>
    <row r="20" spans="1:20" x14ac:dyDescent="0.25">
      <c r="A20" s="8">
        <v>1</v>
      </c>
      <c r="B20" s="8">
        <f>A20+1</f>
        <v>2</v>
      </c>
      <c r="C20" s="8">
        <f>B20+1</f>
        <v>3</v>
      </c>
      <c r="D20" s="8">
        <f>C20+1</f>
        <v>4</v>
      </c>
      <c r="E20" s="8">
        <f t="shared" ref="E20" si="0">D20+1</f>
        <v>5</v>
      </c>
      <c r="F20" s="8">
        <f>E20+1</f>
        <v>6</v>
      </c>
      <c r="G20" s="8">
        <f t="shared" ref="G20:T20" si="1">F20+1</f>
        <v>7</v>
      </c>
      <c r="H20" s="8">
        <f t="shared" si="1"/>
        <v>8</v>
      </c>
      <c r="I20" s="8">
        <f t="shared" si="1"/>
        <v>9</v>
      </c>
      <c r="J20" s="8">
        <f t="shared" si="1"/>
        <v>10</v>
      </c>
      <c r="K20" s="8">
        <f t="shared" si="1"/>
        <v>11</v>
      </c>
      <c r="L20" s="8">
        <f t="shared" si="1"/>
        <v>12</v>
      </c>
      <c r="M20" s="8">
        <f t="shared" si="1"/>
        <v>13</v>
      </c>
      <c r="N20" s="8">
        <f t="shared" si="1"/>
        <v>14</v>
      </c>
      <c r="O20" s="8">
        <f t="shared" si="1"/>
        <v>15</v>
      </c>
      <c r="P20" s="8">
        <f t="shared" si="1"/>
        <v>16</v>
      </c>
      <c r="Q20" s="8">
        <f t="shared" si="1"/>
        <v>17</v>
      </c>
      <c r="R20" s="8"/>
      <c r="S20" s="8">
        <f>Q20+1</f>
        <v>18</v>
      </c>
      <c r="T20" s="8">
        <f t="shared" si="1"/>
        <v>19</v>
      </c>
    </row>
    <row r="21" spans="1:20" ht="35.25" customHeight="1" x14ac:dyDescent="0.25">
      <c r="A21" s="9" t="s">
        <v>21</v>
      </c>
      <c r="B21" s="10" t="s">
        <v>22</v>
      </c>
      <c r="C21" s="11" t="s">
        <v>23</v>
      </c>
      <c r="D21" s="12">
        <f t="shared" ref="D21:R21" si="2">D22</f>
        <v>1185.2833333333333</v>
      </c>
      <c r="E21" s="13">
        <f t="shared" si="2"/>
        <v>1185.2833333333333</v>
      </c>
      <c r="F21" s="12">
        <f t="shared" si="2"/>
        <v>951.83333333333348</v>
      </c>
      <c r="G21" s="12">
        <f t="shared" si="2"/>
        <v>951.83333333333348</v>
      </c>
      <c r="H21" s="12">
        <f t="shared" si="2"/>
        <v>0</v>
      </c>
      <c r="I21" s="12">
        <f t="shared" si="2"/>
        <v>179.39166666666671</v>
      </c>
      <c r="J21" s="12">
        <f t="shared" si="2"/>
        <v>0</v>
      </c>
      <c r="K21" s="12">
        <f t="shared" si="2"/>
        <v>120.73333333333329</v>
      </c>
      <c r="L21" s="12">
        <f t="shared" si="2"/>
        <v>0</v>
      </c>
      <c r="M21" s="12">
        <f t="shared" si="2"/>
        <v>66.675000000000011</v>
      </c>
      <c r="N21" s="12">
        <f t="shared" si="2"/>
        <v>0</v>
      </c>
      <c r="O21" s="12">
        <f t="shared" si="2"/>
        <v>166.77499999999998</v>
      </c>
      <c r="P21" s="12">
        <f t="shared" si="2"/>
        <v>0</v>
      </c>
      <c r="Q21" s="12">
        <f t="shared" si="2"/>
        <v>-54.05833333333328</v>
      </c>
      <c r="R21" s="14">
        <f t="shared" si="2"/>
        <v>0</v>
      </c>
      <c r="S21" s="14">
        <f>IF(K21=0,0,Q21/K21)</f>
        <v>-0.44774986195472088</v>
      </c>
      <c r="T21" s="12" t="s">
        <v>24</v>
      </c>
    </row>
    <row r="22" spans="1:20" x14ac:dyDescent="0.25">
      <c r="A22" s="9" t="s">
        <v>25</v>
      </c>
      <c r="B22" s="10" t="s">
        <v>26</v>
      </c>
      <c r="C22" s="11" t="s">
        <v>23</v>
      </c>
      <c r="D22" s="12">
        <f>D23+D30+D44+D45</f>
        <v>1185.2833333333333</v>
      </c>
      <c r="E22" s="13">
        <f>E23+E30+E44+E45</f>
        <v>1185.2833333333333</v>
      </c>
      <c r="F22" s="12">
        <f>G22</f>
        <v>951.83333333333348</v>
      </c>
      <c r="G22" s="12">
        <f t="shared" ref="G22:Q22" si="3">G23+G30+G44+G45</f>
        <v>951.83333333333348</v>
      </c>
      <c r="H22" s="12">
        <f t="shared" si="3"/>
        <v>0</v>
      </c>
      <c r="I22" s="12">
        <f t="shared" si="3"/>
        <v>179.39166666666671</v>
      </c>
      <c r="J22" s="12">
        <f t="shared" si="3"/>
        <v>0</v>
      </c>
      <c r="K22" s="12">
        <f t="shared" si="3"/>
        <v>120.73333333333329</v>
      </c>
      <c r="L22" s="12">
        <f t="shared" si="3"/>
        <v>0</v>
      </c>
      <c r="M22" s="12">
        <f t="shared" si="3"/>
        <v>66.675000000000011</v>
      </c>
      <c r="N22" s="12">
        <f t="shared" si="3"/>
        <v>0</v>
      </c>
      <c r="O22" s="12">
        <f>O23+O30+O44+O45</f>
        <v>166.77499999999998</v>
      </c>
      <c r="P22" s="12">
        <f>P30+P44+P45</f>
        <v>0</v>
      </c>
      <c r="Q22" s="12">
        <f t="shared" si="3"/>
        <v>-54.05833333333328</v>
      </c>
      <c r="R22" s="14">
        <f>R30+R44+R45</f>
        <v>0</v>
      </c>
      <c r="S22" s="14">
        <f t="shared" ref="S22:S43" si="4">IF(K22=0,0,Q22/K22)</f>
        <v>-0.44774986195472088</v>
      </c>
      <c r="T22" s="12" t="s">
        <v>24</v>
      </c>
    </row>
    <row r="23" spans="1:20" x14ac:dyDescent="0.25">
      <c r="A23" s="9" t="s">
        <v>27</v>
      </c>
      <c r="B23" s="10" t="s">
        <v>28</v>
      </c>
      <c r="C23" s="11" t="s">
        <v>23</v>
      </c>
      <c r="D23" s="12">
        <f>D29</f>
        <v>554.22500000000002</v>
      </c>
      <c r="E23" s="12">
        <f>E29</f>
        <v>554.22500000000002</v>
      </c>
      <c r="F23" s="12">
        <f>G23</f>
        <v>500.16666666666674</v>
      </c>
      <c r="G23" s="12">
        <f>G29</f>
        <v>500.16666666666674</v>
      </c>
      <c r="H23" s="12">
        <f t="shared" ref="H23:N23" si="5">H24+H27</f>
        <v>0</v>
      </c>
      <c r="I23" s="12">
        <f t="shared" si="5"/>
        <v>0</v>
      </c>
      <c r="J23" s="12">
        <f t="shared" si="5"/>
        <v>0</v>
      </c>
      <c r="K23" s="12">
        <f>K29</f>
        <v>54.05833333333328</v>
      </c>
      <c r="L23" s="12">
        <f t="shared" si="5"/>
        <v>0</v>
      </c>
      <c r="M23" s="12">
        <f t="shared" si="5"/>
        <v>0</v>
      </c>
      <c r="N23" s="12">
        <f t="shared" si="5"/>
        <v>0</v>
      </c>
      <c r="O23" s="12">
        <f>O29</f>
        <v>54.05833333333328</v>
      </c>
      <c r="P23" s="11" t="s">
        <v>24</v>
      </c>
      <c r="Q23" s="12">
        <f t="shared" ref="Q23" si="6">M23-K23</f>
        <v>-54.05833333333328</v>
      </c>
      <c r="R23" s="17" t="s">
        <v>24</v>
      </c>
      <c r="S23" s="14">
        <f t="shared" ref="S23" si="7">IF(K23=0,0,Q23/K23)</f>
        <v>-1</v>
      </c>
      <c r="T23" s="12" t="s">
        <v>24</v>
      </c>
    </row>
    <row r="24" spans="1:20" ht="31.5" x14ac:dyDescent="0.25">
      <c r="A24" s="9" t="s">
        <v>29</v>
      </c>
      <c r="B24" s="10" t="s">
        <v>30</v>
      </c>
      <c r="C24" s="11" t="s">
        <v>23</v>
      </c>
      <c r="D24" s="12">
        <f>D25</f>
        <v>0</v>
      </c>
      <c r="E24" s="12">
        <f t="shared" ref="E24:N24" si="8">E25</f>
        <v>0</v>
      </c>
      <c r="F24" s="12">
        <f t="shared" si="8"/>
        <v>0</v>
      </c>
      <c r="G24" s="12">
        <f t="shared" si="8"/>
        <v>0</v>
      </c>
      <c r="H24" s="12">
        <f t="shared" si="8"/>
        <v>0</v>
      </c>
      <c r="I24" s="12">
        <f t="shared" si="8"/>
        <v>0</v>
      </c>
      <c r="J24" s="12">
        <f t="shared" si="8"/>
        <v>0</v>
      </c>
      <c r="K24" s="12">
        <f t="shared" si="8"/>
        <v>0</v>
      </c>
      <c r="L24" s="12">
        <f t="shared" si="8"/>
        <v>0</v>
      </c>
      <c r="M24" s="12">
        <f t="shared" si="8"/>
        <v>0</v>
      </c>
      <c r="N24" s="12">
        <f t="shared" si="8"/>
        <v>0</v>
      </c>
      <c r="O24" s="12">
        <v>0</v>
      </c>
      <c r="P24" s="12">
        <v>0</v>
      </c>
      <c r="Q24" s="12">
        <f>Q25</f>
        <v>0</v>
      </c>
      <c r="R24" s="14">
        <v>0</v>
      </c>
      <c r="S24" s="14">
        <f t="shared" si="4"/>
        <v>0</v>
      </c>
      <c r="T24" s="12" t="s">
        <v>24</v>
      </c>
    </row>
    <row r="25" spans="1:20" ht="31.5" x14ac:dyDescent="0.25">
      <c r="A25" s="9" t="s">
        <v>31</v>
      </c>
      <c r="B25" s="10" t="s">
        <v>32</v>
      </c>
      <c r="C25" s="11" t="s">
        <v>23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4">
        <v>0</v>
      </c>
      <c r="S25" s="14">
        <f t="shared" si="4"/>
        <v>0</v>
      </c>
      <c r="T25" s="12" t="s">
        <v>24</v>
      </c>
    </row>
    <row r="26" spans="1:20" ht="63" x14ac:dyDescent="0.25">
      <c r="A26" s="18" t="s">
        <v>33</v>
      </c>
      <c r="B26" s="19" t="s">
        <v>34</v>
      </c>
      <c r="C26" s="11" t="s">
        <v>23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4">
        <v>0</v>
      </c>
      <c r="S26" s="14">
        <f t="shared" si="4"/>
        <v>0</v>
      </c>
      <c r="T26" s="12" t="s">
        <v>24</v>
      </c>
    </row>
    <row r="27" spans="1:20" ht="47.25" x14ac:dyDescent="0.25">
      <c r="A27" s="9" t="s">
        <v>35</v>
      </c>
      <c r="B27" s="10" t="s">
        <v>36</v>
      </c>
      <c r="C27" s="11" t="s">
        <v>23</v>
      </c>
      <c r="D27" s="12">
        <v>0</v>
      </c>
      <c r="E27" s="1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4">
        <f t="shared" ref="R27" si="9">R28</f>
        <v>0</v>
      </c>
      <c r="S27" s="14">
        <f t="shared" si="4"/>
        <v>0</v>
      </c>
      <c r="T27" s="12" t="s">
        <v>24</v>
      </c>
    </row>
    <row r="28" spans="1:20" ht="47.25" x14ac:dyDescent="0.25">
      <c r="A28" s="18" t="s">
        <v>37</v>
      </c>
      <c r="B28" s="19" t="s">
        <v>38</v>
      </c>
      <c r="C28" s="11" t="s">
        <v>23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4">
        <f>SUM(R29:R29)</f>
        <v>0</v>
      </c>
      <c r="S28" s="14">
        <f t="shared" si="4"/>
        <v>0</v>
      </c>
      <c r="T28" s="12" t="s">
        <v>24</v>
      </c>
    </row>
    <row r="29" spans="1:20" x14ac:dyDescent="0.25">
      <c r="A29" s="18" t="s">
        <v>37</v>
      </c>
      <c r="B29" s="15" t="s">
        <v>39</v>
      </c>
      <c r="C29" s="20" t="s">
        <v>40</v>
      </c>
      <c r="D29" s="16">
        <f>665.07/1.2</f>
        <v>554.22500000000002</v>
      </c>
      <c r="E29" s="16">
        <f>665.07/1.2</f>
        <v>554.22500000000002</v>
      </c>
      <c r="F29" s="11" t="s">
        <v>24</v>
      </c>
      <c r="G29" s="12">
        <f>600.2/1.2</f>
        <v>500.16666666666674</v>
      </c>
      <c r="H29" s="11" t="s">
        <v>24</v>
      </c>
      <c r="I29" s="12">
        <f t="shared" ref="I29" si="10">E29-G29</f>
        <v>54.05833333333328</v>
      </c>
      <c r="J29" s="11" t="s">
        <v>24</v>
      </c>
      <c r="K29" s="12">
        <v>54.05833333333328</v>
      </c>
      <c r="L29" s="11" t="s">
        <v>24</v>
      </c>
      <c r="M29" s="12">
        <v>0</v>
      </c>
      <c r="N29" s="11" t="s">
        <v>24</v>
      </c>
      <c r="O29" s="12">
        <f t="shared" ref="O29" si="11">I29-M29</f>
        <v>54.05833333333328</v>
      </c>
      <c r="P29" s="11" t="s">
        <v>24</v>
      </c>
      <c r="Q29" s="12">
        <f t="shared" ref="Q29" si="12">M29-K29</f>
        <v>-54.05833333333328</v>
      </c>
      <c r="R29" s="17" t="s">
        <v>24</v>
      </c>
      <c r="S29" s="14">
        <f t="shared" si="4"/>
        <v>-1</v>
      </c>
      <c r="T29" s="12" t="s">
        <v>24</v>
      </c>
    </row>
    <row r="30" spans="1:20" ht="31.5" x14ac:dyDescent="0.25">
      <c r="A30" s="9" t="s">
        <v>41</v>
      </c>
      <c r="B30" s="10" t="s">
        <v>42</v>
      </c>
      <c r="C30" s="11" t="s">
        <v>23</v>
      </c>
      <c r="D30" s="21">
        <f t="shared" ref="D30:Q30" si="13">D31+D35</f>
        <v>631.05833333333339</v>
      </c>
      <c r="E30" s="13">
        <f t="shared" si="13"/>
        <v>631.05833333333339</v>
      </c>
      <c r="F30" s="21">
        <f t="shared" si="13"/>
        <v>0</v>
      </c>
      <c r="G30" s="21">
        <f t="shared" si="13"/>
        <v>451.66666666666669</v>
      </c>
      <c r="H30" s="21">
        <f t="shared" si="13"/>
        <v>0</v>
      </c>
      <c r="I30" s="21">
        <f t="shared" si="13"/>
        <v>179.39166666666671</v>
      </c>
      <c r="J30" s="21">
        <f t="shared" si="13"/>
        <v>0</v>
      </c>
      <c r="K30" s="21">
        <f t="shared" si="13"/>
        <v>66.675000000000011</v>
      </c>
      <c r="L30" s="21">
        <f t="shared" si="13"/>
        <v>0</v>
      </c>
      <c r="M30" s="21">
        <f t="shared" si="13"/>
        <v>66.675000000000011</v>
      </c>
      <c r="N30" s="21">
        <f t="shared" si="13"/>
        <v>0</v>
      </c>
      <c r="O30" s="21">
        <f t="shared" si="13"/>
        <v>112.7166666666667</v>
      </c>
      <c r="P30" s="21">
        <f t="shared" si="13"/>
        <v>0</v>
      </c>
      <c r="Q30" s="21">
        <f t="shared" si="13"/>
        <v>0</v>
      </c>
      <c r="R30" s="14">
        <f>R31+R35</f>
        <v>0</v>
      </c>
      <c r="S30" s="14">
        <f t="shared" si="4"/>
        <v>0</v>
      </c>
      <c r="T30" s="12" t="s">
        <v>24</v>
      </c>
    </row>
    <row r="31" spans="1:20" ht="47.25" x14ac:dyDescent="0.25">
      <c r="A31" s="18" t="s">
        <v>43</v>
      </c>
      <c r="B31" s="19" t="s">
        <v>44</v>
      </c>
      <c r="C31" s="11" t="s">
        <v>23</v>
      </c>
      <c r="D31" s="22">
        <f t="shared" ref="D31:R31" si="14">D32</f>
        <v>631.05833333333339</v>
      </c>
      <c r="E31" s="13">
        <f t="shared" si="14"/>
        <v>631.05833333333339</v>
      </c>
      <c r="F31" s="22">
        <f t="shared" si="14"/>
        <v>0</v>
      </c>
      <c r="G31" s="22">
        <f t="shared" si="14"/>
        <v>451.66666666666669</v>
      </c>
      <c r="H31" s="22">
        <f t="shared" si="14"/>
        <v>0</v>
      </c>
      <c r="I31" s="22">
        <f t="shared" si="14"/>
        <v>179.39166666666671</v>
      </c>
      <c r="J31" s="22">
        <f t="shared" si="14"/>
        <v>0</v>
      </c>
      <c r="K31" s="22">
        <f t="shared" si="14"/>
        <v>66.675000000000011</v>
      </c>
      <c r="L31" s="22">
        <f t="shared" si="14"/>
        <v>0</v>
      </c>
      <c r="M31" s="22">
        <f t="shared" si="14"/>
        <v>66.675000000000011</v>
      </c>
      <c r="N31" s="22">
        <f t="shared" si="14"/>
        <v>0</v>
      </c>
      <c r="O31" s="22">
        <f t="shared" si="14"/>
        <v>112.7166666666667</v>
      </c>
      <c r="P31" s="22">
        <f t="shared" si="14"/>
        <v>0</v>
      </c>
      <c r="Q31" s="22">
        <f t="shared" si="14"/>
        <v>0</v>
      </c>
      <c r="R31" s="23">
        <f t="shared" si="14"/>
        <v>0</v>
      </c>
      <c r="S31" s="23">
        <f t="shared" si="4"/>
        <v>0</v>
      </c>
      <c r="T31" s="12" t="s">
        <v>24</v>
      </c>
    </row>
    <row r="32" spans="1:20" x14ac:dyDescent="0.25">
      <c r="A32" s="9" t="s">
        <v>45</v>
      </c>
      <c r="B32" s="10" t="s">
        <v>46</v>
      </c>
      <c r="C32" s="11" t="s">
        <v>23</v>
      </c>
      <c r="D32" s="12">
        <f t="shared" ref="D32:R32" si="15">SUM(D33:D33)</f>
        <v>631.05833333333339</v>
      </c>
      <c r="E32" s="24">
        <f t="shared" si="15"/>
        <v>631.05833333333339</v>
      </c>
      <c r="F32" s="12">
        <f t="shared" si="15"/>
        <v>0</v>
      </c>
      <c r="G32" s="12">
        <f t="shared" si="15"/>
        <v>451.66666666666669</v>
      </c>
      <c r="H32" s="12">
        <f t="shared" si="15"/>
        <v>0</v>
      </c>
      <c r="I32" s="12">
        <f t="shared" si="15"/>
        <v>179.39166666666671</v>
      </c>
      <c r="J32" s="12">
        <f t="shared" si="15"/>
        <v>0</v>
      </c>
      <c r="K32" s="12">
        <f t="shared" si="15"/>
        <v>66.675000000000011</v>
      </c>
      <c r="L32" s="12">
        <f t="shared" si="15"/>
        <v>0</v>
      </c>
      <c r="M32" s="12">
        <f t="shared" si="15"/>
        <v>66.675000000000011</v>
      </c>
      <c r="N32" s="12">
        <f t="shared" si="15"/>
        <v>0</v>
      </c>
      <c r="O32" s="12">
        <f t="shared" si="15"/>
        <v>112.7166666666667</v>
      </c>
      <c r="P32" s="12">
        <f t="shared" si="15"/>
        <v>0</v>
      </c>
      <c r="Q32" s="12">
        <f t="shared" si="15"/>
        <v>0</v>
      </c>
      <c r="R32" s="14">
        <f t="shared" si="15"/>
        <v>0</v>
      </c>
      <c r="S32" s="14">
        <f t="shared" si="4"/>
        <v>0</v>
      </c>
      <c r="T32" s="12" t="s">
        <v>24</v>
      </c>
    </row>
    <row r="33" spans="1:20" ht="47.25" x14ac:dyDescent="0.25">
      <c r="A33" s="9" t="s">
        <v>45</v>
      </c>
      <c r="B33" s="25" t="s">
        <v>79</v>
      </c>
      <c r="C33" s="11" t="s">
        <v>47</v>
      </c>
      <c r="D33" s="16">
        <f>757.27/1.2</f>
        <v>631.05833333333339</v>
      </c>
      <c r="E33" s="16">
        <f>757.27/1.2</f>
        <v>631.05833333333339</v>
      </c>
      <c r="F33" s="11" t="s">
        <v>24</v>
      </c>
      <c r="G33" s="12">
        <f>542/1.2</f>
        <v>451.66666666666669</v>
      </c>
      <c r="H33" s="11" t="s">
        <v>24</v>
      </c>
      <c r="I33" s="12">
        <f>E33-G33</f>
        <v>179.39166666666671</v>
      </c>
      <c r="J33" s="11" t="s">
        <v>24</v>
      </c>
      <c r="K33" s="12">
        <f>80.01/1.2</f>
        <v>66.675000000000011</v>
      </c>
      <c r="L33" s="11" t="s">
        <v>24</v>
      </c>
      <c r="M33" s="12">
        <f>80.01/1.2</f>
        <v>66.675000000000011</v>
      </c>
      <c r="N33" s="11" t="s">
        <v>24</v>
      </c>
      <c r="O33" s="12">
        <f>I33-M33</f>
        <v>112.7166666666667</v>
      </c>
      <c r="P33" s="11" t="s">
        <v>24</v>
      </c>
      <c r="Q33" s="12">
        <f t="shared" ref="Q33" si="16">M33-K33</f>
        <v>0</v>
      </c>
      <c r="R33" s="17" t="s">
        <v>24</v>
      </c>
      <c r="S33" s="14">
        <f t="shared" si="4"/>
        <v>0</v>
      </c>
      <c r="T33" s="12" t="s">
        <v>24</v>
      </c>
    </row>
    <row r="34" spans="1:20" ht="31.5" x14ac:dyDescent="0.25">
      <c r="A34" s="18" t="s">
        <v>48</v>
      </c>
      <c r="B34" s="26" t="s">
        <v>49</v>
      </c>
      <c r="C34" s="11" t="s">
        <v>23</v>
      </c>
      <c r="D34" s="12">
        <v>0</v>
      </c>
      <c r="E34" s="16">
        <v>0</v>
      </c>
      <c r="F34" s="12">
        <v>0</v>
      </c>
      <c r="G34" s="16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4">
        <v>0</v>
      </c>
      <c r="S34" s="14">
        <f t="shared" si="4"/>
        <v>0</v>
      </c>
      <c r="T34" s="12" t="s">
        <v>24</v>
      </c>
    </row>
    <row r="35" spans="1:20" ht="31.5" x14ac:dyDescent="0.25">
      <c r="A35" s="18" t="s">
        <v>50</v>
      </c>
      <c r="B35" s="19" t="s">
        <v>51</v>
      </c>
      <c r="C35" s="11" t="s">
        <v>23</v>
      </c>
      <c r="D35" s="12">
        <f t="shared" ref="D35:R35" si="17">D36</f>
        <v>0</v>
      </c>
      <c r="E35" s="16">
        <v>0</v>
      </c>
      <c r="F35" s="12">
        <f t="shared" si="17"/>
        <v>0</v>
      </c>
      <c r="G35" s="16">
        <v>0</v>
      </c>
      <c r="H35" s="12">
        <f t="shared" si="17"/>
        <v>0</v>
      </c>
      <c r="I35" s="12">
        <f t="shared" si="17"/>
        <v>0</v>
      </c>
      <c r="J35" s="12">
        <f t="shared" si="17"/>
        <v>0</v>
      </c>
      <c r="K35" s="12">
        <f t="shared" si="17"/>
        <v>0</v>
      </c>
      <c r="L35" s="12">
        <f t="shared" si="17"/>
        <v>0</v>
      </c>
      <c r="M35" s="12">
        <f t="shared" si="17"/>
        <v>0</v>
      </c>
      <c r="N35" s="12">
        <f t="shared" si="17"/>
        <v>0</v>
      </c>
      <c r="O35" s="12">
        <f t="shared" si="17"/>
        <v>0</v>
      </c>
      <c r="P35" s="12">
        <f t="shared" si="17"/>
        <v>0</v>
      </c>
      <c r="Q35" s="12">
        <f t="shared" si="17"/>
        <v>0</v>
      </c>
      <c r="R35" s="14">
        <f t="shared" si="17"/>
        <v>0</v>
      </c>
      <c r="S35" s="14">
        <f t="shared" si="4"/>
        <v>0</v>
      </c>
      <c r="T35" s="12" t="s">
        <v>24</v>
      </c>
    </row>
    <row r="36" spans="1:20" x14ac:dyDescent="0.25">
      <c r="A36" s="9" t="s">
        <v>52</v>
      </c>
      <c r="B36" s="10" t="s">
        <v>53</v>
      </c>
      <c r="C36" s="11" t="s">
        <v>23</v>
      </c>
      <c r="D36" s="12">
        <f>SUM(D37:D39)</f>
        <v>0</v>
      </c>
      <c r="E36" s="16">
        <v>0</v>
      </c>
      <c r="F36" s="12">
        <f>SUM(F37:F39)</f>
        <v>0</v>
      </c>
      <c r="G36" s="16">
        <v>0</v>
      </c>
      <c r="H36" s="12">
        <f t="shared" ref="H36:R36" si="18">SUM(H37:H39)</f>
        <v>0</v>
      </c>
      <c r="I36" s="12">
        <f t="shared" si="18"/>
        <v>0</v>
      </c>
      <c r="J36" s="12">
        <f t="shared" si="18"/>
        <v>0</v>
      </c>
      <c r="K36" s="12">
        <f t="shared" si="18"/>
        <v>0</v>
      </c>
      <c r="L36" s="12">
        <f t="shared" si="18"/>
        <v>0</v>
      </c>
      <c r="M36" s="12">
        <f t="shared" si="18"/>
        <v>0</v>
      </c>
      <c r="N36" s="12">
        <f t="shared" si="18"/>
        <v>0</v>
      </c>
      <c r="O36" s="12">
        <f t="shared" si="18"/>
        <v>0</v>
      </c>
      <c r="P36" s="12">
        <f t="shared" si="18"/>
        <v>0</v>
      </c>
      <c r="Q36" s="12">
        <f t="shared" si="18"/>
        <v>0</v>
      </c>
      <c r="R36" s="14">
        <f t="shared" si="18"/>
        <v>0</v>
      </c>
      <c r="S36" s="14">
        <f t="shared" si="4"/>
        <v>0</v>
      </c>
      <c r="T36" s="12" t="s">
        <v>24</v>
      </c>
    </row>
    <row r="37" spans="1:20" ht="31.5" x14ac:dyDescent="0.25">
      <c r="A37" s="9" t="s">
        <v>52</v>
      </c>
      <c r="B37" s="29" t="s">
        <v>80</v>
      </c>
      <c r="C37" s="31" t="s">
        <v>91</v>
      </c>
      <c r="D37" s="16" t="s">
        <v>24</v>
      </c>
      <c r="E37" s="16">
        <v>0</v>
      </c>
      <c r="F37" s="11" t="s">
        <v>24</v>
      </c>
      <c r="G37" s="16">
        <v>0</v>
      </c>
      <c r="H37" s="11" t="s">
        <v>24</v>
      </c>
      <c r="I37" s="12">
        <f t="shared" ref="I37:I39" si="19">E37-G37</f>
        <v>0</v>
      </c>
      <c r="J37" s="11" t="s">
        <v>24</v>
      </c>
      <c r="K37" s="12">
        <v>0</v>
      </c>
      <c r="L37" s="11" t="s">
        <v>24</v>
      </c>
      <c r="M37" s="12">
        <v>0</v>
      </c>
      <c r="N37" s="11" t="s">
        <v>24</v>
      </c>
      <c r="O37" s="12">
        <f t="shared" ref="O37:O39" si="20">I37-M37</f>
        <v>0</v>
      </c>
      <c r="P37" s="11" t="s">
        <v>24</v>
      </c>
      <c r="Q37" s="12">
        <f t="shared" ref="Q37:Q39" si="21">M37-K37</f>
        <v>0</v>
      </c>
      <c r="R37" s="17" t="s">
        <v>24</v>
      </c>
      <c r="S37" s="14">
        <f t="shared" si="4"/>
        <v>0</v>
      </c>
      <c r="T37" s="12" t="s">
        <v>24</v>
      </c>
    </row>
    <row r="38" spans="1:20" ht="31.5" x14ac:dyDescent="0.25">
      <c r="A38" s="9" t="s">
        <v>52</v>
      </c>
      <c r="B38" s="29" t="s">
        <v>81</v>
      </c>
      <c r="C38" s="31" t="s">
        <v>92</v>
      </c>
      <c r="D38" s="16" t="s">
        <v>24</v>
      </c>
      <c r="E38" s="16">
        <v>0</v>
      </c>
      <c r="F38" s="11" t="s">
        <v>24</v>
      </c>
      <c r="G38" s="16">
        <v>0</v>
      </c>
      <c r="H38" s="11" t="s">
        <v>24</v>
      </c>
      <c r="I38" s="12">
        <f t="shared" si="19"/>
        <v>0</v>
      </c>
      <c r="J38" s="11" t="s">
        <v>24</v>
      </c>
      <c r="K38" s="12">
        <v>0</v>
      </c>
      <c r="L38" s="11" t="s">
        <v>24</v>
      </c>
      <c r="M38" s="12">
        <v>0</v>
      </c>
      <c r="N38" s="11" t="s">
        <v>24</v>
      </c>
      <c r="O38" s="12">
        <f t="shared" si="20"/>
        <v>0</v>
      </c>
      <c r="P38" s="11" t="s">
        <v>24</v>
      </c>
      <c r="Q38" s="12">
        <f t="shared" si="21"/>
        <v>0</v>
      </c>
      <c r="R38" s="17" t="s">
        <v>24</v>
      </c>
      <c r="S38" s="14">
        <f t="shared" si="4"/>
        <v>0</v>
      </c>
      <c r="T38" s="12" t="s">
        <v>24</v>
      </c>
    </row>
    <row r="39" spans="1:20" ht="31.5" x14ac:dyDescent="0.25">
      <c r="A39" s="9" t="s">
        <v>52</v>
      </c>
      <c r="B39" s="29" t="s">
        <v>82</v>
      </c>
      <c r="C39" s="31" t="s">
        <v>93</v>
      </c>
      <c r="D39" s="16" t="s">
        <v>24</v>
      </c>
      <c r="E39" s="16">
        <v>0</v>
      </c>
      <c r="F39" s="11" t="s">
        <v>24</v>
      </c>
      <c r="G39" s="16">
        <v>0</v>
      </c>
      <c r="H39" s="11" t="s">
        <v>24</v>
      </c>
      <c r="I39" s="12">
        <f t="shared" si="19"/>
        <v>0</v>
      </c>
      <c r="J39" s="11" t="s">
        <v>24</v>
      </c>
      <c r="K39" s="12">
        <v>0</v>
      </c>
      <c r="L39" s="11" t="s">
        <v>24</v>
      </c>
      <c r="M39" s="12">
        <v>0</v>
      </c>
      <c r="N39" s="11" t="s">
        <v>24</v>
      </c>
      <c r="O39" s="12">
        <f t="shared" si="20"/>
        <v>0</v>
      </c>
      <c r="P39" s="11" t="s">
        <v>24</v>
      </c>
      <c r="Q39" s="12">
        <f t="shared" si="21"/>
        <v>0</v>
      </c>
      <c r="R39" s="17" t="s">
        <v>24</v>
      </c>
      <c r="S39" s="14">
        <f t="shared" si="4"/>
        <v>0</v>
      </c>
      <c r="T39" s="12" t="s">
        <v>24</v>
      </c>
    </row>
    <row r="40" spans="1:20" ht="31.5" x14ac:dyDescent="0.25">
      <c r="A40" s="18" t="s">
        <v>54</v>
      </c>
      <c r="B40" s="19" t="s">
        <v>55</v>
      </c>
      <c r="C40" s="11" t="s">
        <v>23</v>
      </c>
      <c r="D40" s="12">
        <v>0</v>
      </c>
      <c r="E40" s="16">
        <v>0</v>
      </c>
      <c r="F40" s="12">
        <v>0</v>
      </c>
      <c r="G40" s="16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4">
        <v>0</v>
      </c>
      <c r="S40" s="14">
        <f t="shared" si="4"/>
        <v>0</v>
      </c>
      <c r="T40" s="12" t="s">
        <v>24</v>
      </c>
    </row>
    <row r="41" spans="1:20" ht="31.5" x14ac:dyDescent="0.25">
      <c r="A41" s="9" t="s">
        <v>56</v>
      </c>
      <c r="B41" s="10" t="s">
        <v>57</v>
      </c>
      <c r="C41" s="11" t="s">
        <v>23</v>
      </c>
      <c r="D41" s="12">
        <v>0</v>
      </c>
      <c r="E41" s="16">
        <v>0</v>
      </c>
      <c r="F41" s="12">
        <v>0</v>
      </c>
      <c r="G41" s="16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4">
        <v>0</v>
      </c>
      <c r="S41" s="14">
        <f t="shared" si="4"/>
        <v>0</v>
      </c>
      <c r="T41" s="12" t="s">
        <v>24</v>
      </c>
    </row>
    <row r="42" spans="1:20" x14ac:dyDescent="0.25">
      <c r="A42" s="9" t="s">
        <v>58</v>
      </c>
      <c r="B42" s="10" t="s">
        <v>59</v>
      </c>
      <c r="C42" s="11" t="s">
        <v>23</v>
      </c>
      <c r="D42" s="12">
        <v>0</v>
      </c>
      <c r="E42" s="16">
        <v>0</v>
      </c>
      <c r="F42" s="12">
        <v>0</v>
      </c>
      <c r="G42" s="16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4">
        <v>0</v>
      </c>
      <c r="S42" s="14">
        <f t="shared" si="4"/>
        <v>0</v>
      </c>
      <c r="T42" s="12" t="s">
        <v>24</v>
      </c>
    </row>
    <row r="43" spans="1:20" ht="31.5" x14ac:dyDescent="0.25">
      <c r="A43" s="9" t="s">
        <v>83</v>
      </c>
      <c r="B43" s="30" t="s">
        <v>84</v>
      </c>
      <c r="C43" s="11" t="s">
        <v>23</v>
      </c>
      <c r="D43" s="12">
        <v>0</v>
      </c>
      <c r="E43" s="16">
        <v>0</v>
      </c>
      <c r="F43" s="12">
        <v>0</v>
      </c>
      <c r="G43" s="16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4">
        <v>0</v>
      </c>
      <c r="S43" s="14">
        <f t="shared" si="4"/>
        <v>0</v>
      </c>
      <c r="T43" s="12" t="s">
        <v>24</v>
      </c>
    </row>
    <row r="44" spans="1:20" ht="31.5" x14ac:dyDescent="0.25">
      <c r="A44" s="18" t="s">
        <v>60</v>
      </c>
      <c r="B44" s="19" t="s">
        <v>61</v>
      </c>
      <c r="C44" s="11" t="s">
        <v>23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4">
        <v>0</v>
      </c>
      <c r="S44" s="14">
        <f t="shared" ref="S44:S52" si="22">IF(K44=0,0,Q44/K44)</f>
        <v>0</v>
      </c>
      <c r="T44" s="12" t="s">
        <v>24</v>
      </c>
    </row>
    <row r="45" spans="1:20" x14ac:dyDescent="0.25">
      <c r="A45" s="18" t="s">
        <v>62</v>
      </c>
      <c r="B45" s="19" t="s">
        <v>63</v>
      </c>
      <c r="C45" s="11" t="s">
        <v>23</v>
      </c>
      <c r="D45" s="12">
        <f>SUM(D46:D52)</f>
        <v>0</v>
      </c>
      <c r="E45" s="12">
        <f t="shared" ref="E45:O45" si="23">SUM(E46:E52)</f>
        <v>0</v>
      </c>
      <c r="F45" s="12">
        <f t="shared" si="23"/>
        <v>0</v>
      </c>
      <c r="G45" s="12">
        <f t="shared" si="23"/>
        <v>0</v>
      </c>
      <c r="H45" s="12">
        <f t="shared" si="23"/>
        <v>0</v>
      </c>
      <c r="I45" s="12">
        <f t="shared" si="23"/>
        <v>0</v>
      </c>
      <c r="J45" s="12">
        <f t="shared" si="23"/>
        <v>0</v>
      </c>
      <c r="K45" s="12">
        <f t="shared" si="23"/>
        <v>0</v>
      </c>
      <c r="L45" s="12">
        <f t="shared" si="23"/>
        <v>0</v>
      </c>
      <c r="M45" s="12">
        <f t="shared" si="23"/>
        <v>0</v>
      </c>
      <c r="N45" s="12">
        <f t="shared" si="23"/>
        <v>0</v>
      </c>
      <c r="O45" s="12">
        <f t="shared" si="23"/>
        <v>0</v>
      </c>
      <c r="P45" s="12">
        <f>SUM(P46:P52)</f>
        <v>0</v>
      </c>
      <c r="Q45" s="12">
        <f>SUM(Q46:Q52)</f>
        <v>0</v>
      </c>
      <c r="R45" s="14">
        <f>SUM(R46:R52)</f>
        <v>0</v>
      </c>
      <c r="S45" s="14">
        <f t="shared" si="22"/>
        <v>0</v>
      </c>
      <c r="T45" s="12" t="s">
        <v>24</v>
      </c>
    </row>
    <row r="46" spans="1:20" ht="31.5" x14ac:dyDescent="0.25">
      <c r="A46" s="18" t="s">
        <v>62</v>
      </c>
      <c r="B46" s="30" t="s">
        <v>85</v>
      </c>
      <c r="C46" s="31" t="s">
        <v>64</v>
      </c>
      <c r="D46" s="16" t="s">
        <v>24</v>
      </c>
      <c r="E46" s="16">
        <v>0</v>
      </c>
      <c r="F46" s="11" t="s">
        <v>24</v>
      </c>
      <c r="G46" s="16">
        <v>0</v>
      </c>
      <c r="H46" s="11" t="s">
        <v>24</v>
      </c>
      <c r="I46" s="12">
        <f t="shared" ref="I46:I52" si="24">E46-G46</f>
        <v>0</v>
      </c>
      <c r="J46" s="11" t="s">
        <v>24</v>
      </c>
      <c r="K46" s="12">
        <v>0</v>
      </c>
      <c r="L46" s="11" t="s">
        <v>24</v>
      </c>
      <c r="M46" s="12">
        <v>0</v>
      </c>
      <c r="N46" s="11" t="s">
        <v>24</v>
      </c>
      <c r="O46" s="12">
        <f t="shared" ref="O46:O52" si="25">I46-M46</f>
        <v>0</v>
      </c>
      <c r="P46" s="11" t="s">
        <v>24</v>
      </c>
      <c r="Q46" s="12">
        <f t="shared" ref="Q46:Q52" si="26">M46-K46</f>
        <v>0</v>
      </c>
      <c r="R46" s="17" t="s">
        <v>24</v>
      </c>
      <c r="S46" s="14">
        <f t="shared" si="22"/>
        <v>0</v>
      </c>
      <c r="T46" s="12" t="s">
        <v>24</v>
      </c>
    </row>
    <row r="47" spans="1:20" x14ac:dyDescent="0.25">
      <c r="A47" s="18" t="s">
        <v>62</v>
      </c>
      <c r="B47" s="30" t="s">
        <v>65</v>
      </c>
      <c r="C47" s="31" t="s">
        <v>86</v>
      </c>
      <c r="D47" s="16" t="s">
        <v>24</v>
      </c>
      <c r="E47" s="16">
        <v>0</v>
      </c>
      <c r="F47" s="11" t="s">
        <v>24</v>
      </c>
      <c r="G47" s="16">
        <v>0</v>
      </c>
      <c r="H47" s="11" t="s">
        <v>24</v>
      </c>
      <c r="I47" s="12">
        <f t="shared" si="24"/>
        <v>0</v>
      </c>
      <c r="J47" s="11" t="s">
        <v>24</v>
      </c>
      <c r="K47" s="12">
        <v>0</v>
      </c>
      <c r="L47" s="11" t="s">
        <v>24</v>
      </c>
      <c r="M47" s="12">
        <v>0</v>
      </c>
      <c r="N47" s="11" t="s">
        <v>24</v>
      </c>
      <c r="O47" s="12">
        <f t="shared" si="25"/>
        <v>0</v>
      </c>
      <c r="P47" s="11" t="s">
        <v>24</v>
      </c>
      <c r="Q47" s="12">
        <f t="shared" si="26"/>
        <v>0</v>
      </c>
      <c r="R47" s="17" t="s">
        <v>24</v>
      </c>
      <c r="S47" s="14">
        <f t="shared" si="22"/>
        <v>0</v>
      </c>
      <c r="T47" s="12" t="s">
        <v>24</v>
      </c>
    </row>
    <row r="48" spans="1:20" ht="31.5" x14ac:dyDescent="0.25">
      <c r="A48" s="18" t="s">
        <v>62</v>
      </c>
      <c r="B48" s="30" t="s">
        <v>87</v>
      </c>
      <c r="C48" s="31" t="s">
        <v>88</v>
      </c>
      <c r="D48" s="16" t="s">
        <v>24</v>
      </c>
      <c r="E48" s="16">
        <v>0</v>
      </c>
      <c r="F48" s="11" t="s">
        <v>24</v>
      </c>
      <c r="G48" s="16">
        <v>0</v>
      </c>
      <c r="H48" s="11" t="s">
        <v>24</v>
      </c>
      <c r="I48" s="12">
        <f t="shared" si="24"/>
        <v>0</v>
      </c>
      <c r="J48" s="11" t="s">
        <v>24</v>
      </c>
      <c r="K48" s="12">
        <v>0</v>
      </c>
      <c r="L48" s="11" t="s">
        <v>24</v>
      </c>
      <c r="M48" s="12">
        <v>0</v>
      </c>
      <c r="N48" s="11" t="s">
        <v>24</v>
      </c>
      <c r="O48" s="12">
        <f t="shared" si="25"/>
        <v>0</v>
      </c>
      <c r="P48" s="11" t="s">
        <v>24</v>
      </c>
      <c r="Q48" s="12">
        <f t="shared" si="26"/>
        <v>0</v>
      </c>
      <c r="R48" s="17" t="s">
        <v>24</v>
      </c>
      <c r="S48" s="14">
        <f t="shared" si="22"/>
        <v>0</v>
      </c>
      <c r="T48" s="12" t="s">
        <v>24</v>
      </c>
    </row>
    <row r="49" spans="1:20" x14ac:dyDescent="0.25">
      <c r="A49" s="18" t="s">
        <v>62</v>
      </c>
      <c r="B49" s="30" t="s">
        <v>66</v>
      </c>
      <c r="C49" s="31" t="s">
        <v>89</v>
      </c>
      <c r="D49" s="16" t="s">
        <v>24</v>
      </c>
      <c r="E49" s="16">
        <v>0</v>
      </c>
      <c r="F49" s="11" t="s">
        <v>24</v>
      </c>
      <c r="G49" s="16">
        <v>0</v>
      </c>
      <c r="H49" s="11" t="s">
        <v>24</v>
      </c>
      <c r="I49" s="12">
        <f t="shared" si="24"/>
        <v>0</v>
      </c>
      <c r="J49" s="11" t="s">
        <v>24</v>
      </c>
      <c r="K49" s="12">
        <v>0</v>
      </c>
      <c r="L49" s="11" t="s">
        <v>24</v>
      </c>
      <c r="M49" s="12">
        <v>0</v>
      </c>
      <c r="N49" s="11" t="s">
        <v>24</v>
      </c>
      <c r="O49" s="12">
        <f t="shared" si="25"/>
        <v>0</v>
      </c>
      <c r="P49" s="11" t="s">
        <v>24</v>
      </c>
      <c r="Q49" s="12">
        <f t="shared" si="26"/>
        <v>0</v>
      </c>
      <c r="R49" s="17" t="s">
        <v>24</v>
      </c>
      <c r="S49" s="14">
        <f t="shared" si="22"/>
        <v>0</v>
      </c>
      <c r="T49" s="12" t="s">
        <v>24</v>
      </c>
    </row>
    <row r="50" spans="1:20" ht="31.5" x14ac:dyDescent="0.25">
      <c r="A50" s="18" t="s">
        <v>62</v>
      </c>
      <c r="B50" s="30" t="s">
        <v>67</v>
      </c>
      <c r="C50" s="31" t="s">
        <v>68</v>
      </c>
      <c r="D50" s="16" t="s">
        <v>24</v>
      </c>
      <c r="E50" s="16">
        <v>0</v>
      </c>
      <c r="F50" s="11" t="s">
        <v>24</v>
      </c>
      <c r="G50" s="16">
        <v>0</v>
      </c>
      <c r="H50" s="11" t="s">
        <v>24</v>
      </c>
      <c r="I50" s="12">
        <f t="shared" si="24"/>
        <v>0</v>
      </c>
      <c r="J50" s="11" t="s">
        <v>24</v>
      </c>
      <c r="K50" s="12">
        <v>0</v>
      </c>
      <c r="L50" s="11" t="s">
        <v>24</v>
      </c>
      <c r="M50" s="12">
        <v>0</v>
      </c>
      <c r="N50" s="11" t="s">
        <v>24</v>
      </c>
      <c r="O50" s="12">
        <f t="shared" si="25"/>
        <v>0</v>
      </c>
      <c r="P50" s="11" t="s">
        <v>24</v>
      </c>
      <c r="Q50" s="12">
        <f t="shared" si="26"/>
        <v>0</v>
      </c>
      <c r="R50" s="17" t="s">
        <v>24</v>
      </c>
      <c r="S50" s="14">
        <f t="shared" si="22"/>
        <v>0</v>
      </c>
      <c r="T50" s="12" t="s">
        <v>24</v>
      </c>
    </row>
    <row r="51" spans="1:20" ht="31.5" x14ac:dyDescent="0.25">
      <c r="A51" s="18" t="s">
        <v>62</v>
      </c>
      <c r="B51" s="30" t="s">
        <v>69</v>
      </c>
      <c r="C51" s="31" t="s">
        <v>70</v>
      </c>
      <c r="D51" s="16" t="s">
        <v>24</v>
      </c>
      <c r="E51" s="16">
        <v>0</v>
      </c>
      <c r="F51" s="11" t="s">
        <v>24</v>
      </c>
      <c r="G51" s="16">
        <v>0</v>
      </c>
      <c r="H51" s="11" t="s">
        <v>24</v>
      </c>
      <c r="I51" s="12">
        <f t="shared" si="24"/>
        <v>0</v>
      </c>
      <c r="J51" s="11" t="s">
        <v>24</v>
      </c>
      <c r="K51" s="12">
        <v>0</v>
      </c>
      <c r="L51" s="11" t="s">
        <v>24</v>
      </c>
      <c r="M51" s="12">
        <v>0</v>
      </c>
      <c r="N51" s="11" t="s">
        <v>24</v>
      </c>
      <c r="O51" s="12">
        <f t="shared" si="25"/>
        <v>0</v>
      </c>
      <c r="P51" s="11" t="s">
        <v>24</v>
      </c>
      <c r="Q51" s="12">
        <f t="shared" si="26"/>
        <v>0</v>
      </c>
      <c r="R51" s="17" t="s">
        <v>24</v>
      </c>
      <c r="S51" s="14">
        <f t="shared" si="22"/>
        <v>0</v>
      </c>
      <c r="T51" s="12" t="s">
        <v>24</v>
      </c>
    </row>
    <row r="52" spans="1:20" ht="31.5" x14ac:dyDescent="0.25">
      <c r="A52" s="18" t="s">
        <v>62</v>
      </c>
      <c r="B52" s="30" t="s">
        <v>90</v>
      </c>
      <c r="C52" s="32" t="s">
        <v>71</v>
      </c>
      <c r="D52" s="16" t="s">
        <v>24</v>
      </c>
      <c r="E52" s="16">
        <v>0</v>
      </c>
      <c r="F52" s="11" t="s">
        <v>24</v>
      </c>
      <c r="G52" s="16">
        <v>0</v>
      </c>
      <c r="H52" s="11" t="s">
        <v>24</v>
      </c>
      <c r="I52" s="12">
        <f t="shared" si="24"/>
        <v>0</v>
      </c>
      <c r="J52" s="11" t="s">
        <v>24</v>
      </c>
      <c r="K52" s="12">
        <v>0</v>
      </c>
      <c r="L52" s="11" t="s">
        <v>24</v>
      </c>
      <c r="M52" s="12">
        <v>0</v>
      </c>
      <c r="N52" s="11" t="s">
        <v>24</v>
      </c>
      <c r="O52" s="12">
        <f t="shared" si="25"/>
        <v>0</v>
      </c>
      <c r="P52" s="11" t="s">
        <v>24</v>
      </c>
      <c r="Q52" s="12">
        <f t="shared" si="26"/>
        <v>0</v>
      </c>
      <c r="R52" s="17" t="s">
        <v>24</v>
      </c>
      <c r="S52" s="14">
        <f t="shared" si="22"/>
        <v>0</v>
      </c>
      <c r="T52" s="12" t="s">
        <v>24</v>
      </c>
    </row>
    <row r="53" spans="1:20" x14ac:dyDescent="0.25">
      <c r="A53" s="27"/>
      <c r="B53" s="27"/>
      <c r="C53" s="27"/>
      <c r="E53" s="28"/>
    </row>
    <row r="54" spans="1:20" ht="15" x14ac:dyDescent="0.25">
      <c r="A54" s="7"/>
      <c r="B54" s="7"/>
      <c r="C54" s="7"/>
    </row>
  </sheetData>
  <mergeCells count="35">
    <mergeCell ref="A12:T12"/>
    <mergeCell ref="A16:A19"/>
    <mergeCell ref="B16:B19"/>
    <mergeCell ref="C16:C19"/>
    <mergeCell ref="D16:D19"/>
    <mergeCell ref="E16:E19"/>
    <mergeCell ref="T16:T19"/>
    <mergeCell ref="J17:K17"/>
    <mergeCell ref="R18:R19"/>
    <mergeCell ref="S18:S19"/>
    <mergeCell ref="L17:M17"/>
    <mergeCell ref="F16:G17"/>
    <mergeCell ref="F18:F19"/>
    <mergeCell ref="G18:G19"/>
    <mergeCell ref="P17:Q17"/>
    <mergeCell ref="R17:S17"/>
    <mergeCell ref="A4:T4"/>
    <mergeCell ref="A5:T5"/>
    <mergeCell ref="A7:T7"/>
    <mergeCell ref="A8:T8"/>
    <mergeCell ref="A10:T10"/>
    <mergeCell ref="N18:N19"/>
    <mergeCell ref="H16:I17"/>
    <mergeCell ref="J16:M16"/>
    <mergeCell ref="N16:O17"/>
    <mergeCell ref="P16:S16"/>
    <mergeCell ref="H18:H19"/>
    <mergeCell ref="I18:I19"/>
    <mergeCell ref="J18:J19"/>
    <mergeCell ref="K18:K19"/>
    <mergeCell ref="L18:L19"/>
    <mergeCell ref="M18:M19"/>
    <mergeCell ref="O18:O19"/>
    <mergeCell ref="P18:P19"/>
    <mergeCell ref="Q18:Q19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2Осв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2026-06-15T13:19:43Z</dcterms:modified>
</cp:coreProperties>
</file>